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a\Desktop\"/>
    </mc:Choice>
  </mc:AlternateContent>
  <bookViews>
    <workbookView xWindow="0" yWindow="0" windowWidth="20490" windowHeight="7365" tabRatio="746"/>
  </bookViews>
  <sheets>
    <sheet name="2020"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ასაკი და სქესი" sheetId="17" r:id="rId8"/>
    <sheet name="ტერმინები" sheetId="14" r:id="rId9"/>
  </sheets>
  <calcPr calcId="152511"/>
</workbook>
</file>

<file path=xl/calcChain.xml><?xml version="1.0" encoding="utf-8"?>
<calcChain xmlns="http://schemas.openxmlformats.org/spreadsheetml/2006/main">
  <c r="F6" i="12" l="1"/>
  <c r="D9" i="12" l="1"/>
  <c r="C9" i="12"/>
  <c r="E5" i="16" l="1"/>
  <c r="D5" i="16"/>
  <c r="H5" i="17" l="1"/>
  <c r="H6" i="17"/>
  <c r="H7" i="17"/>
  <c r="H8" i="17"/>
  <c r="G5" i="16" l="1"/>
  <c r="H10" i="17"/>
  <c r="H9" i="17"/>
  <c r="G5" i="10"/>
  <c r="G6" i="17"/>
  <c r="G7" i="17"/>
  <c r="G8" i="17"/>
  <c r="G9" i="17"/>
  <c r="G10" i="17"/>
  <c r="G5" i="17"/>
  <c r="F5" i="17"/>
  <c r="F8" i="17"/>
  <c r="F7" i="17"/>
  <c r="F9" i="17"/>
  <c r="F10" i="17"/>
  <c r="F6" i="17"/>
  <c r="F5" i="16" l="1"/>
  <c r="F33" i="16"/>
  <c r="G9" i="16"/>
  <c r="G14" i="16"/>
  <c r="G32" i="16"/>
  <c r="G22" i="16"/>
  <c r="G13" i="16"/>
  <c r="G31" i="16"/>
  <c r="G7" i="16"/>
  <c r="G27" i="16"/>
  <c r="G24" i="16"/>
  <c r="G29" i="16"/>
  <c r="G8" i="16"/>
  <c r="G30" i="16"/>
  <c r="G15" i="16"/>
  <c r="G12" i="16"/>
  <c r="G23" i="16"/>
  <c r="G17" i="16"/>
  <c r="G28" i="16"/>
  <c r="G33" i="16"/>
  <c r="G21" i="16"/>
  <c r="G20" i="16"/>
  <c r="F9" i="16"/>
  <c r="F14" i="16"/>
  <c r="F32" i="16"/>
  <c r="F22" i="16"/>
  <c r="F13" i="16"/>
  <c r="F31" i="16"/>
  <c r="F7" i="16"/>
  <c r="F27" i="16"/>
  <c r="F24" i="16"/>
  <c r="F29" i="16"/>
  <c r="F8" i="16"/>
  <c r="F30" i="16"/>
  <c r="F15" i="16"/>
  <c r="F12" i="16"/>
  <c r="F23" i="16"/>
  <c r="F17" i="16"/>
  <c r="F28" i="16"/>
  <c r="F21" i="16"/>
  <c r="F20" i="16"/>
  <c r="G25" i="16"/>
  <c r="F25" i="16"/>
  <c r="G18" i="16"/>
  <c r="F18" i="16"/>
  <c r="G16" i="16"/>
  <c r="F16" i="16"/>
  <c r="G26" i="16"/>
  <c r="F26" i="16"/>
  <c r="G19" i="16"/>
  <c r="F19" i="16"/>
  <c r="G10" i="16"/>
  <c r="F10" i="16"/>
  <c r="G11" i="16"/>
  <c r="F11" i="16"/>
  <c r="G6" i="16"/>
  <c r="F6" i="16"/>
  <c r="G9" i="2" l="1"/>
  <c r="G5" i="2" l="1"/>
  <c r="G6" i="2"/>
  <c r="G7" i="2"/>
  <c r="G8" i="2"/>
  <c r="G10" i="2"/>
  <c r="G11" i="2"/>
  <c r="G12" i="2"/>
  <c r="G13" i="2"/>
  <c r="G14" i="2"/>
  <c r="G15" i="2"/>
  <c r="G16" i="2"/>
  <c r="G17" i="2"/>
  <c r="G18" i="2"/>
  <c r="G19" i="2"/>
  <c r="F6" i="2"/>
  <c r="F7" i="2"/>
  <c r="F8" i="2"/>
  <c r="F9" i="2"/>
  <c r="F10" i="2"/>
  <c r="F11" i="2"/>
  <c r="F12" i="2"/>
  <c r="F13" i="2"/>
  <c r="F14" i="2"/>
  <c r="F15" i="2"/>
  <c r="F16" i="2"/>
  <c r="F17" i="2"/>
  <c r="F18" i="2"/>
  <c r="F19" i="2"/>
  <c r="F5" i="2"/>
  <c r="E5" i="11" l="1"/>
  <c r="F5" i="11" s="1"/>
  <c r="E6" i="11"/>
  <c r="F6" i="11" s="1"/>
  <c r="E7" i="11"/>
  <c r="F7" i="11" s="1"/>
  <c r="E8" i="11"/>
  <c r="F8" i="11" s="1"/>
  <c r="E9" i="11"/>
  <c r="F9" i="11" s="1"/>
  <c r="E10" i="11"/>
  <c r="F10" i="11" s="1"/>
  <c r="E11" i="11"/>
  <c r="F11" i="11" s="1"/>
  <c r="E12" i="11"/>
  <c r="F12" i="11" s="1"/>
  <c r="E13" i="11"/>
  <c r="F13" i="11" s="1"/>
  <c r="E14" i="11"/>
  <c r="F14" i="11" s="1"/>
  <c r="E15" i="11"/>
  <c r="F15" i="11" s="1"/>
  <c r="E16" i="11"/>
  <c r="F16" i="11" s="1"/>
  <c r="E17" i="11"/>
  <c r="F17" i="11" s="1"/>
  <c r="E18" i="11"/>
  <c r="F18" i="11" s="1"/>
  <c r="E19" i="11"/>
  <c r="F19" i="11" s="1"/>
  <c r="E20" i="11"/>
  <c r="F20" i="11" s="1"/>
  <c r="E21" i="11"/>
  <c r="F21" i="11" s="1"/>
  <c r="E22" i="11"/>
  <c r="F22" i="11" s="1"/>
  <c r="E23" i="11"/>
  <c r="F23" i="11" s="1"/>
  <c r="E24" i="11"/>
  <c r="F24" i="11" s="1"/>
  <c r="E25" i="11"/>
  <c r="F25" i="11" s="1"/>
  <c r="F5" i="12" l="1"/>
  <c r="E4" i="1" l="1"/>
  <c r="F4" i="1" s="1"/>
  <c r="E3" i="1"/>
  <c r="F3" i="1" s="1"/>
  <c r="E2" i="1"/>
  <c r="F2" i="1" s="1"/>
  <c r="G5" i="11" l="1"/>
  <c r="E5" i="10" l="1"/>
  <c r="F5" i="10" s="1"/>
  <c r="G7" i="12" l="1"/>
  <c r="G6" i="12"/>
  <c r="G5" i="12"/>
  <c r="G9" i="12" l="1"/>
  <c r="F9" i="12"/>
  <c r="E9" i="12"/>
  <c r="G8" i="12"/>
  <c r="F8" i="12"/>
  <c r="E8" i="12"/>
  <c r="F7" i="12"/>
  <c r="E7" i="12"/>
  <c r="E6" i="12"/>
  <c r="E5" i="12"/>
  <c r="C5" i="3" l="1"/>
  <c r="G20" i="11"/>
  <c r="C10" i="3"/>
  <c r="C7" i="3" l="1"/>
  <c r="C9" i="3"/>
  <c r="C8" i="3"/>
  <c r="C6" i="3"/>
  <c r="E8" i="10"/>
  <c r="F8" i="10" s="1"/>
  <c r="E7" i="10"/>
  <c r="F7" i="10" s="1"/>
  <c r="E6" i="10"/>
  <c r="F6" i="10" s="1"/>
  <c r="D6" i="3" l="1"/>
  <c r="G6" i="3" l="1"/>
  <c r="G8" i="10"/>
  <c r="G6" i="10"/>
  <c r="G7" i="10"/>
  <c r="D5" i="3"/>
  <c r="G5" i="3" s="1"/>
  <c r="G7" i="11"/>
  <c r="G9" i="11"/>
  <c r="G11" i="11"/>
  <c r="G13" i="11"/>
  <c r="G15" i="11"/>
  <c r="G17" i="11"/>
  <c r="G19" i="11"/>
  <c r="G22" i="11"/>
  <c r="G24" i="11"/>
  <c r="G6" i="11"/>
  <c r="G8" i="11"/>
  <c r="G10" i="11"/>
  <c r="G12" i="11"/>
  <c r="G14" i="11"/>
  <c r="G16" i="11"/>
  <c r="G18" i="11"/>
  <c r="G21" i="11"/>
  <c r="G23" i="11"/>
  <c r="G25" i="11"/>
  <c r="D10" i="3" l="1"/>
  <c r="G10" i="3" s="1"/>
  <c r="E10" i="3" l="1"/>
  <c r="F10" i="3" s="1"/>
  <c r="D7" i="3"/>
  <c r="G7" i="3" s="1"/>
  <c r="D8" i="3"/>
  <c r="G8" i="3" s="1"/>
  <c r="E7" i="3" l="1"/>
  <c r="F7" i="3" s="1"/>
  <c r="E8" i="3"/>
  <c r="F8" i="3" s="1"/>
  <c r="E6" i="3"/>
  <c r="F6" i="3" s="1"/>
  <c r="D9" i="3"/>
  <c r="G9" i="3" s="1"/>
  <c r="E9" i="3" l="1"/>
  <c r="F9" i="3" s="1"/>
  <c r="E5" i="3" l="1"/>
  <c r="F5" i="3" s="1"/>
</calcChain>
</file>

<file path=xl/sharedStrings.xml><?xml version="1.0" encoding="utf-8"?>
<sst xmlns="http://schemas.openxmlformats.org/spreadsheetml/2006/main" count="378" uniqueCount="298">
  <si>
    <t>ქვეყანა</t>
  </si>
  <si>
    <t>ცვლილება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</si>
  <si>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</si>
  <si>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</si>
  <si>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</si>
  <si>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</si>
  <si>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</si>
  <si>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</si>
  <si>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</si>
  <si>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</si>
  <si>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</si>
  <si>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</si>
  <si>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</si>
  <si>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</si>
  <si>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</si>
  <si>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</si>
  <si>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</si>
  <si>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</si>
  <si>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</si>
  <si>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</si>
  <si>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</si>
  <si>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</si>
  <si>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</si>
  <si>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</si>
  <si>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</si>
  <si>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</si>
  <si>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</si>
  <si>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</si>
  <si>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</si>
  <si>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</si>
  <si>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</si>
  <si>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</si>
  <si>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</si>
  <si>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</si>
  <si>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</si>
  <si>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</si>
  <si>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</si>
  <si>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</si>
  <si>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</si>
  <si>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</si>
  <si>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</si>
  <si>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</si>
  <si>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</si>
  <si>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</si>
  <si>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</si>
  <si>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</si>
  <si>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</si>
  <si>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</si>
  <si>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</si>
  <si>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</si>
  <si>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</si>
  <si>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</si>
  <si>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</si>
  <si>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</si>
  <si>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</si>
  <si>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</si>
  <si>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</si>
  <si>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</si>
  <si>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</si>
  <si>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</si>
  <si>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</si>
  <si>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</si>
  <si>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</si>
  <si>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</si>
  <si>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</si>
  <si>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</si>
  <si>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</si>
  <si>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</si>
  <si>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</si>
  <si>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</si>
  <si>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</si>
  <si>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</si>
  <si>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</si>
  <si>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</si>
  <si>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</si>
  <si>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</si>
  <si>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</si>
  <si>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</si>
  <si>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</si>
  <si>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</si>
  <si>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</si>
  <si>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</si>
  <si>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</si>
  <si>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</si>
  <si>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</si>
  <si>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</si>
  <si>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</si>
  <si>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</si>
  <si>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</si>
  <si>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</si>
  <si>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</si>
  <si>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</si>
  <si>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</si>
  <si>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</si>
  <si>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</si>
  <si>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</si>
  <si>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</si>
  <si>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</si>
  <si>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</si>
  <si>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</si>
  <si>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</si>
  <si>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</si>
  <si>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</si>
  <si>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</si>
  <si>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</si>
  <si>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</si>
  <si>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</si>
  <si>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</si>
  <si>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</si>
  <si>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</si>
  <si>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</si>
  <si>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</si>
  <si>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</si>
  <si>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</si>
  <si>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</si>
  <si>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</si>
  <si>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</si>
  <si>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</si>
  <si>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</si>
  <si>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</si>
  <si>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</si>
  <si>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</si>
  <si>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</si>
  <si>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</si>
  <si>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</si>
  <si>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</si>
  <si>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</si>
  <si>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</si>
  <si>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</si>
  <si>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</si>
  <si>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</si>
  <si>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</si>
  <si>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</si>
  <si>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</si>
  <si>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</si>
  <si>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</si>
  <si>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</si>
  <si>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</si>
  <si>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</si>
  <si>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</si>
  <si>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</si>
  <si>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</si>
  <si>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</si>
  <si>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</si>
  <si>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</si>
  <si>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</si>
  <si>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</si>
  <si>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</si>
  <si>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</si>
  <si>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</si>
  <si>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</si>
  <si>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</si>
  <si>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</si>
  <si>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</si>
  <si>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</si>
  <si>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</si>
  <si>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</si>
  <si>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</si>
  <si>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</si>
  <si>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</si>
  <si>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</si>
  <si>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</si>
  <si>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</si>
  <si>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</si>
  <si>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</si>
  <si>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</si>
  <si>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</si>
  <si>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</si>
  <si>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</si>
  <si>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</si>
  <si>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</si>
  <si>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</si>
  <si>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</si>
  <si>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</si>
  <si>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</si>
  <si>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</si>
  <si>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</si>
  <si>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</si>
  <si>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</si>
  <si>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</si>
  <si>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</si>
  <si>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</si>
  <si>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</si>
  <si>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</si>
  <si>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</si>
  <si>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</si>
  <si>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</si>
  <si>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</si>
  <si>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</si>
  <si>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</si>
  <si>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</si>
  <si>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</si>
  <si>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</si>
  <si>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</si>
  <si>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</si>
  <si>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</si>
  <si>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</si>
  <si>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</si>
  <si>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</si>
  <si>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</si>
  <si>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</si>
  <si>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</si>
  <si>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</si>
  <si>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</si>
  <si>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</si>
  <si>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</si>
  <si>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</si>
  <si>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</si>
  <si>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</si>
  <si>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</si>
  <si>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</si>
  <si>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</si>
  <si>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</si>
  <si>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 xml:space="preserve">ცვლილება </t>
  </si>
  <si>
    <t>ცვლილება %</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</si>
  <si>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</si>
  <si>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</si>
  <si>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</si>
  <si>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</si>
  <si>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</si>
  <si>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</si>
  <si>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</si>
  <si>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</si>
  <si>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</si>
  <si>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</si>
  <si>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</si>
  <si>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</si>
  <si>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</si>
  <si>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</si>
  <si>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</si>
  <si>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</si>
  <si>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</si>
  <si>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</si>
  <si>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</si>
  <si>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</si>
  <si>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</si>
  <si>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</si>
  <si>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</si>
  <si>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</si>
  <si>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</si>
  <si>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ყაზბეგი</t>
  </si>
  <si>
    <t>ნინოწმინდა</t>
  </si>
  <si>
    <t>ვალე</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</si>
  <si>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</si>
  <si>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</si>
  <si>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</si>
  <si>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</si>
  <si>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</si>
  <si>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</si>
  <si>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</si>
  <si>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</si>
  <si>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</si>
  <si>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</si>
  <si>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</si>
  <si>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</si>
  <si>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</si>
  <si>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</si>
  <si>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</si>
  <si>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</si>
  <si>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</si>
  <si>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</si>
  <si>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</si>
  <si>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</si>
  <si>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</si>
  <si>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</si>
  <si>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</si>
  <si>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</si>
  <si>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</si>
  <si>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</si>
  <si>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</si>
  <si>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</si>
  <si>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</si>
  <si>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</si>
  <si>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</si>
  <si>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</si>
  <si>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</si>
  <si>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</si>
  <si>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</si>
  <si>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</si>
  <si>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</si>
  <si>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სადახლო</t>
  </si>
  <si>
    <t>ცოდნა</t>
  </si>
  <si>
    <t>კარწახი</t>
  </si>
  <si>
    <t>ვახტანგისი</t>
  </si>
  <si>
    <t>გუგუთი</t>
  </si>
  <si>
    <t>საქართველო (არარეზიდენტი)</t>
  </si>
  <si>
    <t>საერთაშორისო ვიზიტორების მიერ განხორციელებული ვიზიტები/ევროკავშირის ქვეყნები</t>
  </si>
  <si>
    <t>ასაკი</t>
  </si>
  <si>
    <t>15-30</t>
  </si>
  <si>
    <t>31-50</t>
  </si>
  <si>
    <t>51-70</t>
  </si>
  <si>
    <t>71+</t>
  </si>
  <si>
    <t>სქესი</t>
  </si>
  <si>
    <t>ქალი</t>
  </si>
  <si>
    <t>კაცი</t>
  </si>
  <si>
    <t>კატეგორია</t>
  </si>
  <si>
    <t>ევროკავშირის ქვეყნები</t>
  </si>
  <si>
    <t>აშშ</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</si>
</sst>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2"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49">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thin">
        <color indexed="64"/>
      </right>
      <top/>
      <bottom style="dashed">
        <color indexed="64"/>
      </bottom>
      <diagonal/>
    </border>
    <border>
      <left/>
      <right style="medium">
        <color indexed="64"/>
      </right>
      <top style="thin">
        <color rgb="FF7F7F7F"/>
      </top>
      <bottom style="thin">
        <color rgb="FF7F7F7F"/>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otted">
        <color indexed="64"/>
      </right>
      <top style="medium">
        <color indexed="64"/>
      </top>
      <bottom style="dashed">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dashed">
        <color indexed="64"/>
      </left>
      <right style="dott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s>
  <cellStyleXfs count="10">
    <xf numFmtId="0" fontId="0" fillId="0" borderId="0">
      <alignment vertical="center"/>
    </xf>
    <xf numFmtId="43"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7" fillId="4" borderId="12" applyNumberFormat="0" applyAlignment="0" applyProtection="0"/>
    <xf numFmtId="0" fontId="18" fillId="5" borderId="0" applyNumberFormat="0" applyBorder="0" applyAlignment="0" applyProtection="0"/>
    <xf numFmtId="0" fontId="18" fillId="6" borderId="0" applyNumberFormat="0" applyBorder="0" applyAlignment="0" applyProtection="0"/>
    <xf numFmtId="0" fontId="2" fillId="7" borderId="0" applyNumberFormat="0" applyBorder="0" applyAlignment="0" applyProtection="0"/>
  </cellStyleXfs>
  <cellXfs count="161">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2" fillId="0" borderId="0" xfId="0" applyNumberFormat="1" applyFont="1" applyFill="1" applyBorder="1" applyAlignment="1">
      <alignment wrapText="1"/>
    </xf>
    <xf numFmtId="0" fontId="15"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3" fillId="0" borderId="9" xfId="2" applyNumberFormat="1" applyFont="1" applyFill="1" applyBorder="1" applyAlignment="1">
      <alignment horizontal="center"/>
    </xf>
    <xf numFmtId="0" fontId="9" fillId="0" borderId="0" xfId="0" applyFont="1" applyAlignment="1">
      <alignment horizontal="center" vertical="center"/>
    </xf>
    <xf numFmtId="3" fontId="9" fillId="0" borderId="1" xfId="0" applyNumberFormat="1" applyFont="1" applyFill="1" applyBorder="1" applyAlignment="1">
      <alignment horizontal="center" vertical="center"/>
    </xf>
    <xf numFmtId="3" fontId="9" fillId="0" borderId="4" xfId="0" applyNumberFormat="1" applyFont="1" applyFill="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4" fillId="0" borderId="1" xfId="2" applyNumberFormat="1" applyFont="1" applyBorder="1" applyAlignment="1">
      <alignment horizontal="center" vertical="center"/>
    </xf>
    <xf numFmtId="3" fontId="14" fillId="0" borderId="1" xfId="4" applyNumberFormat="1" applyFont="1" applyBorder="1" applyAlignment="1">
      <alignment horizontal="center" vertical="center"/>
    </xf>
    <xf numFmtId="3" fontId="14" fillId="0" borderId="4" xfId="2" applyNumberFormat="1" applyFont="1" applyBorder="1" applyAlignment="1">
      <alignment horizontal="center" vertical="center"/>
    </xf>
    <xf numFmtId="3" fontId="14"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9"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3" fontId="12" fillId="0" borderId="0" xfId="0" applyNumberFormat="1" applyFont="1">
      <alignment vertical="center"/>
    </xf>
    <xf numFmtId="9" fontId="12" fillId="0" borderId="0" xfId="3" applyFont="1">
      <alignment vertical="center"/>
    </xf>
    <xf numFmtId="164" fontId="9" fillId="0" borderId="21" xfId="3" applyNumberFormat="1" applyFont="1" applyFill="1" applyBorder="1" applyAlignment="1">
      <alignment horizontal="center" vertical="center"/>
    </xf>
    <xf numFmtId="164" fontId="9" fillId="0" borderId="22" xfId="3" applyNumberFormat="1" applyFont="1" applyFill="1" applyBorder="1" applyAlignment="1">
      <alignment horizontal="center" vertical="center"/>
    </xf>
    <xf numFmtId="164" fontId="10" fillId="0" borderId="28" xfId="3" applyNumberFormat="1" applyFont="1" applyFill="1" applyBorder="1" applyAlignment="1">
      <alignment horizontal="center" vertical="center"/>
    </xf>
    <xf numFmtId="164" fontId="10" fillId="0" borderId="25" xfId="3" applyNumberFormat="1" applyFont="1" applyFill="1" applyBorder="1" applyAlignment="1">
      <alignment horizontal="center" vertical="center"/>
    </xf>
    <xf numFmtId="164" fontId="10" fillId="0" borderId="26" xfId="3" applyNumberFormat="1" applyFont="1" applyFill="1" applyBorder="1" applyAlignment="1">
      <alignment horizontal="center" vertical="center"/>
    </xf>
    <xf numFmtId="164" fontId="10" fillId="2" borderId="19" xfId="3" applyNumberFormat="1" applyFont="1" applyFill="1" applyBorder="1" applyAlignment="1">
      <alignment horizontal="center" vertical="center"/>
    </xf>
    <xf numFmtId="164" fontId="10" fillId="2" borderId="15" xfId="3" applyNumberFormat="1" applyFont="1" applyFill="1" applyBorder="1" applyAlignment="1">
      <alignment horizontal="center" vertical="center"/>
    </xf>
    <xf numFmtId="164" fontId="10" fillId="2" borderId="18" xfId="3" applyNumberFormat="1" applyFont="1" applyFill="1" applyBorder="1" applyAlignment="1">
      <alignment horizontal="center" vertical="center"/>
    </xf>
    <xf numFmtId="164" fontId="9" fillId="0" borderId="25" xfId="3" applyNumberFormat="1" applyFont="1" applyFill="1" applyBorder="1" applyAlignment="1">
      <alignment horizontal="center" vertical="center"/>
    </xf>
    <xf numFmtId="164" fontId="9" fillId="0" borderId="26" xfId="3" applyNumberFormat="1" applyFont="1" applyFill="1" applyBorder="1" applyAlignment="1">
      <alignment horizontal="center" vertical="center"/>
    </xf>
    <xf numFmtId="164" fontId="10" fillId="0" borderId="27" xfId="3" applyNumberFormat="1" applyFont="1" applyFill="1" applyBorder="1" applyAlignment="1">
      <alignment horizontal="center" vertical="center"/>
    </xf>
    <xf numFmtId="164" fontId="10" fillId="0" borderId="21" xfId="3" applyNumberFormat="1" applyFont="1" applyFill="1" applyBorder="1" applyAlignment="1">
      <alignment horizontal="center" vertical="center"/>
    </xf>
    <xf numFmtId="164" fontId="10" fillId="0" borderId="2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3" fontId="14" fillId="0" borderId="3" xfId="2" applyNumberFormat="1" applyFont="1" applyBorder="1" applyAlignment="1">
      <alignment horizontal="center" vertical="center"/>
    </xf>
    <xf numFmtId="164" fontId="14" fillId="0" borderId="21" xfId="3" applyNumberFormat="1" applyFont="1" applyBorder="1" applyAlignment="1">
      <alignment horizontal="center" vertical="center"/>
    </xf>
    <xf numFmtId="164" fontId="14" fillId="0" borderId="1" xfId="3" applyNumberFormat="1" applyFont="1" applyBorder="1" applyAlignment="1">
      <alignment horizontal="center" vertical="center"/>
    </xf>
    <xf numFmtId="164" fontId="12" fillId="0" borderId="0" xfId="3" applyNumberFormat="1" applyFont="1">
      <alignment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1" fillId="0" borderId="0" xfId="0" applyFont="1">
      <alignment vertical="center"/>
    </xf>
    <xf numFmtId="0" fontId="14" fillId="0" borderId="31" xfId="2" applyFont="1" applyBorder="1" applyAlignment="1">
      <alignment horizontal="center" vertical="center"/>
    </xf>
    <xf numFmtId="0" fontId="9" fillId="0" borderId="32"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xf>
    <xf numFmtId="0" fontId="9" fillId="0" borderId="32" xfId="0" applyNumberFormat="1" applyFont="1" applyFill="1" applyBorder="1" applyAlignment="1">
      <alignment horizontal="center" vertical="center"/>
    </xf>
    <xf numFmtId="1" fontId="9" fillId="3" borderId="32" xfId="0" applyNumberFormat="1" applyFont="1" applyFill="1" applyBorder="1" applyAlignment="1" applyProtection="1">
      <alignment horizontal="center" vertical="center" wrapText="1"/>
      <protection locked="0"/>
    </xf>
    <xf numFmtId="0" fontId="9" fillId="3" borderId="32" xfId="0" applyNumberFormat="1" applyFont="1" applyFill="1" applyBorder="1" applyAlignment="1" applyProtection="1">
      <alignment horizontal="center" vertical="center" wrapText="1"/>
      <protection locked="0"/>
    </xf>
    <xf numFmtId="0" fontId="9" fillId="0" borderId="32" xfId="0" applyNumberFormat="1" applyFont="1" applyFill="1" applyBorder="1" applyAlignment="1" applyProtection="1">
      <alignment horizontal="center" vertical="center" wrapText="1"/>
      <protection locked="0"/>
    </xf>
    <xf numFmtId="1" fontId="9" fillId="2" borderId="32" xfId="0" applyNumberFormat="1" applyFont="1" applyFill="1" applyBorder="1" applyAlignment="1">
      <alignment horizontal="center" vertical="center"/>
    </xf>
    <xf numFmtId="0" fontId="9" fillId="2" borderId="32" xfId="0" applyNumberFormat="1" applyFont="1" applyFill="1" applyBorder="1" applyAlignment="1">
      <alignment horizontal="center" vertical="center"/>
    </xf>
    <xf numFmtId="0" fontId="9" fillId="2" borderId="32" xfId="0" applyNumberFormat="1" applyFont="1" applyFill="1" applyBorder="1" applyAlignment="1">
      <alignment horizontal="center" vertical="center" wrapText="1"/>
    </xf>
    <xf numFmtId="3" fontId="14" fillId="0" borderId="0" xfId="2" applyNumberFormat="1" applyFont="1" applyBorder="1" applyAlignment="1">
      <alignment horizontal="center" vertical="center"/>
    </xf>
    <xf numFmtId="164" fontId="14" fillId="0" borderId="0" xfId="3" applyNumberFormat="1" applyFont="1" applyBorder="1" applyAlignment="1">
      <alignment horizontal="center" vertical="center"/>
    </xf>
    <xf numFmtId="0" fontId="14" fillId="0" borderId="0" xfId="2" applyFont="1" applyBorder="1" applyAlignment="1">
      <alignment horizontal="center" vertical="center"/>
    </xf>
    <xf numFmtId="164" fontId="14" fillId="0" borderId="5" xfId="4" applyNumberFormat="1" applyFont="1" applyBorder="1" applyAlignment="1">
      <alignment horizontal="center" vertical="center"/>
    </xf>
    <xf numFmtId="164" fontId="14" fillId="0" borderId="6" xfId="4" applyNumberFormat="1" applyFont="1" applyBorder="1" applyAlignment="1">
      <alignment horizontal="center" vertical="center"/>
    </xf>
    <xf numFmtId="0" fontId="18" fillId="8" borderId="29" xfId="7" applyNumberFormat="1" applyFill="1" applyBorder="1" applyAlignment="1">
      <alignment horizontal="center" vertical="center" wrapText="1"/>
    </xf>
    <xf numFmtId="0" fontId="25" fillId="8" borderId="30" xfId="7" applyNumberFormat="1" applyFont="1" applyFill="1" applyBorder="1" applyAlignment="1">
      <alignment horizontal="center" vertical="center" wrapText="1"/>
    </xf>
    <xf numFmtId="0" fontId="25" fillId="8" borderId="33" xfId="7" applyNumberFormat="1" applyFont="1" applyFill="1" applyBorder="1" applyAlignment="1">
      <alignment horizontal="center" vertical="center" wrapText="1"/>
    </xf>
    <xf numFmtId="3" fontId="25" fillId="8" borderId="23" xfId="7" applyNumberFormat="1" applyFont="1" applyFill="1" applyBorder="1" applyAlignment="1">
      <alignment horizontal="center" vertical="center" wrapText="1"/>
    </xf>
    <xf numFmtId="0" fontId="25" fillId="8" borderId="8" xfId="7" applyNumberFormat="1" applyFont="1" applyFill="1" applyBorder="1" applyAlignment="1">
      <alignment horizontal="center" vertical="center" wrapText="1"/>
    </xf>
    <xf numFmtId="0" fontId="25" fillId="8" borderId="7" xfId="7" applyNumberFormat="1" applyFont="1" applyFill="1" applyBorder="1" applyAlignment="1">
      <alignment horizontal="center" vertical="center" wrapText="1"/>
    </xf>
    <xf numFmtId="0" fontId="25" fillId="8" borderId="32" xfId="7" applyNumberFormat="1" applyFont="1" applyFill="1" applyBorder="1" applyAlignment="1">
      <alignment horizontal="center" vertical="center" wrapText="1"/>
    </xf>
    <xf numFmtId="3" fontId="28" fillId="0" borderId="2" xfId="2" applyNumberFormat="1" applyFont="1" applyBorder="1" applyAlignment="1">
      <alignment horizontal="left" vertical="center" wrapText="1"/>
    </xf>
    <xf numFmtId="3" fontId="28" fillId="0" borderId="1" xfId="2" applyNumberFormat="1" applyFont="1" applyBorder="1" applyAlignment="1">
      <alignment horizontal="center" vertical="center"/>
    </xf>
    <xf numFmtId="164" fontId="28" fillId="0" borderId="1" xfId="3" applyNumberFormat="1" applyFont="1" applyBorder="1" applyAlignment="1">
      <alignment horizontal="center" vertical="center"/>
    </xf>
    <xf numFmtId="164" fontId="28" fillId="0" borderId="21" xfId="3" applyNumberFormat="1" applyFont="1" applyBorder="1" applyAlignment="1">
      <alignment horizontal="center" vertical="center"/>
    </xf>
    <xf numFmtId="3" fontId="28" fillId="0" borderId="3" xfId="2" applyNumberFormat="1" applyFont="1" applyBorder="1" applyAlignment="1">
      <alignment horizontal="left" vertical="center"/>
    </xf>
    <xf numFmtId="3" fontId="28" fillId="0" borderId="4" xfId="2" applyNumberFormat="1" applyFont="1" applyBorder="1" applyAlignment="1">
      <alignment horizontal="center" vertical="center"/>
    </xf>
    <xf numFmtId="164" fontId="28" fillId="0" borderId="4" xfId="3" applyNumberFormat="1" applyFont="1" applyBorder="1" applyAlignment="1">
      <alignment horizontal="center" vertical="center"/>
    </xf>
    <xf numFmtId="164" fontId="28" fillId="0" borderId="22" xfId="3" applyNumberFormat="1" applyFont="1" applyBorder="1" applyAlignment="1">
      <alignment horizontal="center" vertical="center"/>
    </xf>
    <xf numFmtId="0" fontId="24" fillId="9" borderId="13" xfId="6" applyNumberFormat="1" applyFont="1" applyFill="1" applyBorder="1" applyAlignment="1">
      <alignment horizontal="center" vertical="center"/>
    </xf>
    <xf numFmtId="3" fontId="24" fillId="9" borderId="12" xfId="6" applyNumberFormat="1" applyFont="1" applyFill="1" applyBorder="1" applyAlignment="1">
      <alignment horizontal="center" vertical="center"/>
    </xf>
    <xf numFmtId="164" fontId="24" fillId="9" borderId="24" xfId="6" applyNumberFormat="1" applyFont="1" applyFill="1" applyBorder="1" applyAlignment="1">
      <alignment horizontal="center" vertical="center"/>
    </xf>
    <xf numFmtId="9" fontId="24" fillId="9" borderId="20" xfId="6" applyNumberFormat="1" applyFont="1" applyFill="1" applyBorder="1" applyAlignment="1">
      <alignment horizontal="center" vertical="center"/>
    </xf>
    <xf numFmtId="3" fontId="24" fillId="9" borderId="32" xfId="6" applyNumberFormat="1" applyFont="1" applyFill="1" applyBorder="1" applyAlignment="1">
      <alignment horizontal="center" vertical="center"/>
    </xf>
    <xf numFmtId="3" fontId="18" fillId="10" borderId="32" xfId="8" applyNumberFormat="1" applyFill="1" applyBorder="1" applyAlignment="1">
      <alignment horizontal="center" vertical="center" wrapText="1"/>
    </xf>
    <xf numFmtId="3" fontId="24" fillId="10" borderId="32" xfId="6" applyNumberFormat="1" applyFont="1" applyFill="1" applyBorder="1" applyAlignment="1">
      <alignment horizontal="center" vertical="center"/>
    </xf>
    <xf numFmtId="0" fontId="1" fillId="11" borderId="32" xfId="9" applyNumberFormat="1" applyFont="1" applyFill="1" applyBorder="1" applyAlignment="1">
      <alignment horizontal="center" vertical="center"/>
    </xf>
    <xf numFmtId="3" fontId="1" fillId="11" borderId="32" xfId="9" applyNumberFormat="1" applyFont="1" applyFill="1" applyBorder="1" applyAlignment="1">
      <alignment horizontal="center" vertical="center"/>
    </xf>
    <xf numFmtId="3" fontId="26" fillId="10" borderId="32" xfId="0" applyNumberFormat="1" applyFont="1" applyFill="1" applyBorder="1" applyAlignment="1">
      <alignment horizontal="center" vertical="center"/>
    </xf>
    <xf numFmtId="3" fontId="27" fillId="11" borderId="32" xfId="9" applyNumberFormat="1" applyFont="1" applyFill="1" applyBorder="1" applyAlignment="1">
      <alignment horizontal="center" vertical="center"/>
    </xf>
    <xf numFmtId="0" fontId="18" fillId="10" borderId="32" xfId="8" applyNumberFormat="1" applyFill="1" applyBorder="1" applyAlignment="1">
      <alignment horizontal="center" vertical="center"/>
    </xf>
    <xf numFmtId="3" fontId="18" fillId="10" borderId="32" xfId="8" applyNumberFormat="1" applyFill="1" applyBorder="1" applyAlignment="1">
      <alignment horizontal="center" vertical="center"/>
    </xf>
    <xf numFmtId="3" fontId="27" fillId="11" borderId="32" xfId="0" applyNumberFormat="1" applyFont="1" applyFill="1" applyBorder="1" applyAlignment="1">
      <alignment horizontal="center" vertical="center"/>
    </xf>
    <xf numFmtId="164" fontId="24" fillId="9" borderId="32" xfId="3" applyNumberFormat="1" applyFont="1" applyFill="1" applyBorder="1" applyAlignment="1">
      <alignment horizontal="center" vertical="center"/>
    </xf>
    <xf numFmtId="164" fontId="24" fillId="10" borderId="32" xfId="3" applyNumberFormat="1" applyFont="1" applyFill="1" applyBorder="1" applyAlignment="1">
      <alignment horizontal="center" vertical="center"/>
    </xf>
    <xf numFmtId="164" fontId="26" fillId="10" borderId="32" xfId="3" applyNumberFormat="1" applyFont="1" applyFill="1" applyBorder="1" applyAlignment="1">
      <alignment horizontal="center" vertical="center"/>
    </xf>
    <xf numFmtId="3" fontId="25" fillId="8" borderId="32" xfId="7" applyNumberFormat="1" applyFont="1" applyFill="1" applyBorder="1" applyAlignment="1">
      <alignment horizontal="center" vertical="center" wrapText="1"/>
    </xf>
    <xf numFmtId="164" fontId="25" fillId="8" borderId="32" xfId="3" applyNumberFormat="1" applyFont="1" applyFill="1" applyBorder="1" applyAlignment="1">
      <alignment horizontal="center" vertical="center" wrapText="1"/>
    </xf>
    <xf numFmtId="3" fontId="24" fillId="9" borderId="32" xfId="6" applyNumberFormat="1" applyFont="1" applyFill="1" applyBorder="1" applyAlignment="1">
      <alignment horizontal="center" vertical="center" wrapText="1"/>
    </xf>
    <xf numFmtId="3" fontId="0" fillId="0" borderId="0" xfId="0" applyNumberFormat="1">
      <alignment vertical="center"/>
    </xf>
    <xf numFmtId="0" fontId="25" fillId="12" borderId="32" xfId="7" applyNumberFormat="1" applyFont="1" applyFill="1" applyBorder="1" applyAlignment="1">
      <alignment horizontal="center" vertical="center" wrapText="1"/>
    </xf>
    <xf numFmtId="3" fontId="25" fillId="12" borderId="32" xfId="7" applyNumberFormat="1" applyFont="1" applyFill="1" applyBorder="1" applyAlignment="1">
      <alignment horizontal="center" vertical="center" wrapText="1"/>
    </xf>
    <xf numFmtId="164" fontId="25" fillId="12" borderId="32" xfId="3" applyNumberFormat="1" applyFont="1" applyFill="1" applyBorder="1" applyAlignment="1">
      <alignment horizontal="center" vertical="center" wrapText="1"/>
    </xf>
    <xf numFmtId="0" fontId="29" fillId="9" borderId="32" xfId="0" applyFont="1" applyFill="1" applyBorder="1" applyAlignment="1">
      <alignment horizontal="center" vertical="center"/>
    </xf>
    <xf numFmtId="3" fontId="28" fillId="0" borderId="32" xfId="2" applyNumberFormat="1" applyFont="1" applyBorder="1" applyAlignment="1">
      <alignment horizontal="left" vertical="center" wrapText="1"/>
    </xf>
    <xf numFmtId="0" fontId="31" fillId="0" borderId="32" xfId="0" applyFont="1" applyBorder="1" applyAlignment="1">
      <alignment horizontal="left" vertical="top" wrapText="1"/>
    </xf>
    <xf numFmtId="3" fontId="14" fillId="0" borderId="32" xfId="2" applyNumberFormat="1" applyFont="1" applyBorder="1" applyAlignment="1">
      <alignment horizontal="center" vertical="center"/>
    </xf>
    <xf numFmtId="0" fontId="30" fillId="0" borderId="32" xfId="0" applyFont="1" applyBorder="1" applyAlignment="1">
      <alignment vertical="center" wrapText="1"/>
    </xf>
    <xf numFmtId="3" fontId="28" fillId="0" borderId="32" xfId="2" applyNumberFormat="1" applyFont="1" applyBorder="1" applyAlignment="1">
      <alignment horizontal="left" vertical="center"/>
    </xf>
    <xf numFmtId="0" fontId="31" fillId="0" borderId="32" xfId="0" applyFont="1" applyBorder="1" applyAlignment="1">
      <alignment horizontal="justify" vertical="center"/>
    </xf>
    <xf numFmtId="0" fontId="31" fillId="0" borderId="32" xfId="0" applyFont="1" applyBorder="1">
      <alignment vertical="center"/>
    </xf>
    <xf numFmtId="164" fontId="1" fillId="11" borderId="32" xfId="3" applyNumberFormat="1" applyFont="1" applyFill="1" applyBorder="1" applyAlignment="1">
      <alignment horizontal="center" vertical="center"/>
    </xf>
    <xf numFmtId="164" fontId="11" fillId="0" borderId="0" xfId="3" applyNumberFormat="1" applyFont="1" applyFill="1" applyBorder="1" applyAlignment="1">
      <alignment horizontal="center" vertical="center" wrapText="1"/>
    </xf>
    <xf numFmtId="164" fontId="9" fillId="0" borderId="0" xfId="3" applyNumberFormat="1" applyFont="1" applyAlignment="1">
      <alignment horizontal="center" vertical="center"/>
    </xf>
    <xf numFmtId="164" fontId="0" fillId="0" borderId="0" xfId="3" applyNumberFormat="1" applyFont="1" applyAlignment="1"/>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3" fontId="28" fillId="3" borderId="1" xfId="0" applyNumberFormat="1" applyFont="1" applyFill="1" applyBorder="1" applyAlignment="1" applyProtection="1">
      <alignment horizontal="center" vertical="center" wrapText="1"/>
      <protection locked="0"/>
    </xf>
    <xf numFmtId="164" fontId="16" fillId="2" borderId="32" xfId="3" applyNumberFormat="1" applyFont="1" applyFill="1" applyBorder="1" applyAlignment="1">
      <alignment horizontal="center" vertical="center"/>
    </xf>
    <xf numFmtId="3" fontId="28" fillId="0" borderId="1" xfId="0" applyNumberFormat="1" applyFont="1" applyFill="1" applyBorder="1" applyAlignment="1" applyProtection="1">
      <alignment horizontal="center" vertical="center" wrapText="1"/>
      <protection locked="0"/>
    </xf>
    <xf numFmtId="3" fontId="9" fillId="0" borderId="1" xfId="0" applyNumberFormat="1" applyFont="1" applyFill="1" applyBorder="1" applyAlignment="1" applyProtection="1">
      <alignment horizontal="center" vertical="center" wrapText="1"/>
      <protection locked="0"/>
    </xf>
    <xf numFmtId="3" fontId="28" fillId="0" borderId="4" xfId="2" applyNumberFormat="1" applyFont="1" applyFill="1" applyBorder="1" applyAlignment="1">
      <alignment horizontal="center" vertical="center"/>
    </xf>
    <xf numFmtId="0" fontId="25" fillId="8" borderId="34" xfId="7" applyNumberFormat="1" applyFont="1" applyFill="1" applyBorder="1" applyAlignment="1">
      <alignment horizontal="center" vertical="center" wrapText="1"/>
    </xf>
    <xf numFmtId="3" fontId="14" fillId="0" borderId="35" xfId="4" applyNumberFormat="1" applyFont="1" applyBorder="1" applyAlignment="1">
      <alignment horizontal="center" vertical="center"/>
    </xf>
    <xf numFmtId="164" fontId="10" fillId="2" borderId="36" xfId="3" applyNumberFormat="1" applyFont="1" applyFill="1" applyBorder="1" applyAlignment="1">
      <alignment horizontal="center" vertical="center"/>
    </xf>
    <xf numFmtId="0" fontId="25" fillId="8" borderId="37" xfId="7" applyNumberFormat="1" applyFont="1" applyFill="1" applyBorder="1" applyAlignment="1">
      <alignment horizontal="center" vertical="center" wrapText="1"/>
    </xf>
    <xf numFmtId="0" fontId="25" fillId="8" borderId="38" xfId="7" applyNumberFormat="1" applyFont="1" applyFill="1" applyBorder="1" applyAlignment="1">
      <alignment horizontal="center" vertical="center" wrapText="1"/>
    </xf>
    <xf numFmtId="10" fontId="14" fillId="0" borderId="1" xfId="2" applyNumberFormat="1" applyFont="1" applyBorder="1" applyAlignment="1">
      <alignment horizontal="center" vertical="center"/>
    </xf>
    <xf numFmtId="10" fontId="14" fillId="0" borderId="5" xfId="2" applyNumberFormat="1" applyFont="1" applyBorder="1" applyAlignment="1">
      <alignment horizontal="center" vertical="center"/>
    </xf>
    <xf numFmtId="10" fontId="14" fillId="0" borderId="4" xfId="2" applyNumberFormat="1" applyFont="1" applyBorder="1" applyAlignment="1">
      <alignment horizontal="center" vertical="center"/>
    </xf>
    <xf numFmtId="0" fontId="18" fillId="8" borderId="44" xfId="7" applyNumberForma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164" fontId="14" fillId="0" borderId="15" xfId="4" applyNumberFormat="1" applyFont="1" applyBorder="1" applyAlignment="1">
      <alignment horizontal="center" vertical="center"/>
    </xf>
    <xf numFmtId="3" fontId="25" fillId="9" borderId="32" xfId="4" applyNumberFormat="1" applyFont="1" applyFill="1" applyBorder="1" applyAlignment="1">
      <alignment horizontal="center" vertical="center"/>
    </xf>
    <xf numFmtId="0" fontId="25" fillId="8" borderId="45" xfId="7" applyNumberFormat="1" applyFont="1" applyFill="1" applyBorder="1" applyAlignment="1">
      <alignment horizontal="center" vertical="center" wrapText="1"/>
    </xf>
    <xf numFmtId="3" fontId="25" fillId="9" borderId="39" xfId="4" applyNumberFormat="1" applyFont="1" applyFill="1" applyBorder="1" applyAlignment="1">
      <alignment horizontal="center" vertical="center"/>
    </xf>
    <xf numFmtId="164" fontId="25" fillId="9" borderId="46" xfId="3" applyNumberFormat="1" applyFont="1" applyFill="1" applyBorder="1" applyAlignment="1">
      <alignment horizontal="center" vertical="center"/>
    </xf>
    <xf numFmtId="3" fontId="14" fillId="0" borderId="35" xfId="2" applyNumberFormat="1" applyFont="1" applyBorder="1" applyAlignment="1">
      <alignment horizontal="center" vertical="center"/>
    </xf>
    <xf numFmtId="10" fontId="14" fillId="0" borderId="35" xfId="2" applyNumberFormat="1" applyFont="1" applyBorder="1" applyAlignment="1">
      <alignment horizontal="center" vertical="center"/>
    </xf>
    <xf numFmtId="10" fontId="14" fillId="0" borderId="15" xfId="2" applyNumberFormat="1" applyFont="1" applyBorder="1" applyAlignment="1">
      <alignment horizontal="center" vertical="center"/>
    </xf>
    <xf numFmtId="0" fontId="25" fillId="8" borderId="33" xfId="7" applyNumberFormat="1" applyFont="1" applyFill="1" applyBorder="1" applyAlignment="1">
      <alignment horizontal="center" vertical="center" wrapText="1"/>
    </xf>
    <xf numFmtId="0" fontId="22" fillId="0" borderId="0" xfId="0" applyNumberFormat="1" applyFont="1" applyFill="1" applyAlignment="1">
      <alignment horizontal="left" vertical="center"/>
    </xf>
    <xf numFmtId="0" fontId="23" fillId="0" borderId="0" xfId="0" applyFont="1" applyAlignment="1">
      <alignment horizontal="left" vertical="center"/>
    </xf>
    <xf numFmtId="0" fontId="15" fillId="0" borderId="0" xfId="0" applyNumberFormat="1" applyFont="1" applyFill="1" applyAlignment="1">
      <alignment horizontal="center"/>
    </xf>
    <xf numFmtId="0" fontId="6" fillId="0" borderId="0" xfId="0" applyNumberFormat="1" applyFont="1" applyFill="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20" fillId="0" borderId="0" xfId="0" applyFont="1" applyAlignment="1">
      <alignment horizontal="center" vertical="center"/>
    </xf>
    <xf numFmtId="0" fontId="25" fillId="8" borderId="47" xfId="7" applyNumberFormat="1" applyFont="1" applyFill="1" applyBorder="1" applyAlignment="1">
      <alignment horizontal="center" vertical="center" wrapText="1"/>
    </xf>
    <xf numFmtId="0" fontId="25" fillId="8" borderId="33" xfId="7" applyNumberFormat="1" applyFont="1" applyFill="1" applyBorder="1" applyAlignment="1">
      <alignment horizontal="center" vertical="center" wrapText="1"/>
    </xf>
    <xf numFmtId="3" fontId="14" fillId="0" borderId="48" xfId="2" applyNumberFormat="1" applyFont="1" applyBorder="1" applyAlignment="1">
      <alignment horizontal="center" vertical="center"/>
    </xf>
    <xf numFmtId="3" fontId="14" fillId="0" borderId="40" xfId="2" applyNumberFormat="1" applyFont="1" applyBorder="1" applyAlignment="1">
      <alignment horizontal="center" vertical="center"/>
    </xf>
    <xf numFmtId="3" fontId="14" fillId="0" borderId="41" xfId="2" applyNumberFormat="1" applyFont="1" applyBorder="1" applyAlignment="1">
      <alignment horizontal="center" vertical="center"/>
    </xf>
    <xf numFmtId="3" fontId="14" fillId="0" borderId="42" xfId="2" applyNumberFormat="1" applyFont="1" applyBorder="1" applyAlignment="1">
      <alignment horizontal="center" vertical="center"/>
    </xf>
    <xf numFmtId="3" fontId="14" fillId="0" borderId="43"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581025</xdr:colOff>
      <xdr:row>4</xdr:row>
      <xdr:rowOff>95250</xdr:rowOff>
    </xdr:from>
    <xdr:to>
      <xdr:col>2</xdr:col>
      <xdr:colOff>771525</xdr:colOff>
      <xdr:row>4</xdr:row>
      <xdr:rowOff>266700</xdr:rowOff>
    </xdr:to>
    <xdr:sp macro="" textlink="">
      <xdr:nvSpPr>
        <xdr:cNvPr id="2" name="AutoShape 68"/>
        <xdr:cNvSpPr>
          <a:spLocks noChangeArrowheads="1"/>
        </xdr:cNvSpPr>
      </xdr:nvSpPr>
      <xdr:spPr bwMode="auto">
        <a:xfrm>
          <a:off x="44005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619125</xdr:colOff>
      <xdr:row>4</xdr:row>
      <xdr:rowOff>85725</xdr:rowOff>
    </xdr:from>
    <xdr:to>
      <xdr:col>3</xdr:col>
      <xdr:colOff>809625</xdr:colOff>
      <xdr:row>4</xdr:row>
      <xdr:rowOff>257175</xdr:rowOff>
    </xdr:to>
    <xdr:sp macro="" textlink="">
      <xdr:nvSpPr>
        <xdr:cNvPr id="3" name="AutoShape 68"/>
        <xdr:cNvSpPr>
          <a:spLocks noChangeArrowheads="1"/>
        </xdr:cNvSpPr>
      </xdr:nvSpPr>
      <xdr:spPr bwMode="auto">
        <a:xfrm>
          <a:off x="586740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371475</xdr:colOff>
      <xdr:row>4</xdr:row>
      <xdr:rowOff>85725</xdr:rowOff>
    </xdr:from>
    <xdr:to>
      <xdr:col>4</xdr:col>
      <xdr:colOff>561975</xdr:colOff>
      <xdr:row>4</xdr:row>
      <xdr:rowOff>257175</xdr:rowOff>
    </xdr:to>
    <xdr:sp macro="" textlink="">
      <xdr:nvSpPr>
        <xdr:cNvPr id="4" name="AutoShape 68"/>
        <xdr:cNvSpPr>
          <a:spLocks noChangeArrowheads="1"/>
        </xdr:cNvSpPr>
      </xdr:nvSpPr>
      <xdr:spPr bwMode="auto">
        <a:xfrm>
          <a:off x="70199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6"/>
  <sheetViews>
    <sheetView tabSelected="1" workbookViewId="0">
      <selection activeCell="B1" sqref="B1"/>
    </sheetView>
  </sheetViews>
  <sheetFormatPr defaultRowHeight="15" customHeight="1" x14ac:dyDescent="0.2"/>
  <cols>
    <col min="1" max="1" width="9.85546875" style="5" customWidth="1"/>
    <col min="2" max="2" width="47.42578125" style="5" customWidth="1"/>
    <col min="3" max="3" width="21.42578125" style="5" customWidth="1"/>
    <col min="4" max="4" width="21" style="5" customWidth="1"/>
    <col min="5" max="5" width="14.28515625" style="5" customWidth="1"/>
    <col min="6" max="6" width="15.140625" style="118" customWidth="1"/>
    <col min="7" max="16384" width="9.140625" style="5"/>
  </cols>
  <sheetData>
    <row r="1" spans="2:6" ht="35.25" customHeight="1" x14ac:dyDescent="0.2">
      <c r="B1" s="75" t="s">
        <v>0</v>
      </c>
      <c r="C1" s="71">
        <v>2019</v>
      </c>
      <c r="D1" s="71">
        <v>2020</v>
      </c>
      <c r="E1" s="75" t="s">
        <v>1</v>
      </c>
      <c r="F1" s="102" t="s">
        <v>214</v>
      </c>
    </row>
    <row r="2" spans="2:6" s="23" customFormat="1" ht="31.5" customHeight="1" x14ac:dyDescent="0.2">
      <c r="B2" s="75" t="s">
        <v>272</v>
      </c>
      <c r="C2" s="101">
        <v>9357964</v>
      </c>
      <c r="D2" s="101">
        <v>1747110</v>
      </c>
      <c r="E2" s="101">
        <f>D2-C2</f>
        <v>-7610854</v>
      </c>
      <c r="F2" s="102">
        <f>E2/C2</f>
        <v>-0.81330233798719465</v>
      </c>
    </row>
    <row r="3" spans="2:6" s="23" customFormat="1" ht="19.5" customHeight="1" x14ac:dyDescent="0.2">
      <c r="B3" s="105" t="s">
        <v>261</v>
      </c>
      <c r="C3" s="106">
        <v>1632190</v>
      </c>
      <c r="D3" s="106">
        <v>233689</v>
      </c>
      <c r="E3" s="106">
        <f>D3-C3</f>
        <v>-1398501</v>
      </c>
      <c r="F3" s="107">
        <f>E3/C3</f>
        <v>-0.85682487945643582</v>
      </c>
    </row>
    <row r="4" spans="2:6" ht="30.75" customHeight="1" x14ac:dyDescent="0.2">
      <c r="B4" s="103" t="s">
        <v>273</v>
      </c>
      <c r="C4" s="88">
        <v>7725774</v>
      </c>
      <c r="D4" s="88">
        <v>1513421</v>
      </c>
      <c r="E4" s="88">
        <f>D4-C4</f>
        <v>-6212353</v>
      </c>
      <c r="F4" s="98">
        <f>E4/C4</f>
        <v>-0.80410752372513095</v>
      </c>
    </row>
    <row r="5" spans="2:6" s="23" customFormat="1" ht="30.75" customHeight="1" x14ac:dyDescent="0.2">
      <c r="B5" s="103" t="s">
        <v>271</v>
      </c>
      <c r="C5" s="88"/>
      <c r="D5" s="88"/>
      <c r="E5" s="88"/>
      <c r="F5" s="98"/>
    </row>
    <row r="6" spans="2:6" ht="15" customHeight="1" x14ac:dyDescent="0.2">
      <c r="B6" s="89" t="s">
        <v>2</v>
      </c>
      <c r="C6" s="89">
        <v>6665255</v>
      </c>
      <c r="D6" s="89">
        <v>1296969</v>
      </c>
      <c r="E6" s="90">
        <v>-5368286</v>
      </c>
      <c r="F6" s="99">
        <v>-0.80541344629725342</v>
      </c>
    </row>
    <row r="7" spans="2:6" x14ac:dyDescent="0.2">
      <c r="B7" s="91" t="s">
        <v>3</v>
      </c>
      <c r="C7" s="92">
        <v>4988307</v>
      </c>
      <c r="D7" s="92">
        <v>893892</v>
      </c>
      <c r="E7" s="92">
        <v>-4094415</v>
      </c>
      <c r="F7" s="116">
        <v>-0.8208025287938373</v>
      </c>
    </row>
    <row r="8" spans="2:6" s="13" customFormat="1" ht="14.25" customHeight="1" x14ac:dyDescent="0.2">
      <c r="B8" s="55" t="s">
        <v>5</v>
      </c>
      <c r="C8" s="56">
        <v>1526619</v>
      </c>
      <c r="D8" s="56">
        <v>295132</v>
      </c>
      <c r="E8" s="56">
        <v>-1231487</v>
      </c>
      <c r="F8" s="124">
        <v>-0.80667605997305158</v>
      </c>
    </row>
    <row r="9" spans="2:6" s="13" customFormat="1" ht="12" x14ac:dyDescent="0.2">
      <c r="B9" s="55" t="s">
        <v>6</v>
      </c>
      <c r="C9" s="56">
        <v>66174</v>
      </c>
      <c r="D9" s="56">
        <v>14340</v>
      </c>
      <c r="E9" s="56">
        <v>-51834</v>
      </c>
      <c r="F9" s="124">
        <v>-0.78329857648018864</v>
      </c>
    </row>
    <row r="10" spans="2:6" s="13" customFormat="1" ht="12" x14ac:dyDescent="0.2">
      <c r="B10" s="55" t="s">
        <v>7</v>
      </c>
      <c r="C10" s="56">
        <v>10916</v>
      </c>
      <c r="D10" s="56">
        <v>3871</v>
      </c>
      <c r="E10" s="56">
        <v>-7045</v>
      </c>
      <c r="F10" s="124">
        <v>-0.64538292414803955</v>
      </c>
    </row>
    <row r="11" spans="2:6" ht="15" customHeight="1" x14ac:dyDescent="0.2">
      <c r="B11" s="57" t="s">
        <v>9</v>
      </c>
      <c r="C11" s="56">
        <v>12482</v>
      </c>
      <c r="D11" s="56">
        <v>2819</v>
      </c>
      <c r="E11" s="56">
        <v>-9663</v>
      </c>
      <c r="F11" s="124">
        <v>-0.77415478288735784</v>
      </c>
    </row>
    <row r="12" spans="2:6" ht="15" customHeight="1" x14ac:dyDescent="0.2">
      <c r="B12" s="57" t="s">
        <v>20</v>
      </c>
      <c r="C12" s="56">
        <v>13708</v>
      </c>
      <c r="D12" s="56">
        <v>3423</v>
      </c>
      <c r="E12" s="56">
        <v>-10285</v>
      </c>
      <c r="F12" s="124">
        <v>-0.75029180040852061</v>
      </c>
    </row>
    <row r="13" spans="2:6" ht="15" customHeight="1" x14ac:dyDescent="0.2">
      <c r="B13" s="57" t="s">
        <v>13</v>
      </c>
      <c r="C13" s="56">
        <v>20514</v>
      </c>
      <c r="D13" s="56">
        <v>3976</v>
      </c>
      <c r="E13" s="56">
        <v>-16538</v>
      </c>
      <c r="F13" s="124">
        <v>-0.80618114458418644</v>
      </c>
    </row>
    <row r="14" spans="2:6" ht="15" customHeight="1" x14ac:dyDescent="0.2">
      <c r="B14" s="57" t="s">
        <v>278</v>
      </c>
      <c r="C14" s="56">
        <v>22381</v>
      </c>
      <c r="D14" s="56">
        <v>4735</v>
      </c>
      <c r="E14" s="56">
        <v>-17646</v>
      </c>
      <c r="F14" s="124">
        <v>-0.7884366203476163</v>
      </c>
    </row>
    <row r="15" spans="2:6" s="13" customFormat="1" ht="15" customHeight="1" x14ac:dyDescent="0.2">
      <c r="B15" s="55" t="s">
        <v>14</v>
      </c>
      <c r="C15" s="56">
        <v>6559</v>
      </c>
      <c r="D15" s="56">
        <v>1902</v>
      </c>
      <c r="E15" s="56">
        <v>-4657</v>
      </c>
      <c r="F15" s="124">
        <v>-0.71001677084921488</v>
      </c>
    </row>
    <row r="16" spans="2:6" s="13" customFormat="1" ht="15" customHeight="1" x14ac:dyDescent="0.2">
      <c r="B16" s="55" t="s">
        <v>15</v>
      </c>
      <c r="C16" s="56">
        <v>88300</v>
      </c>
      <c r="D16" s="56">
        <v>10691</v>
      </c>
      <c r="E16" s="56">
        <v>-77609</v>
      </c>
      <c r="F16" s="124">
        <v>-0.87892412231030581</v>
      </c>
    </row>
    <row r="17" spans="2:6" ht="15" customHeight="1" x14ac:dyDescent="0.2">
      <c r="B17" s="57" t="s">
        <v>16</v>
      </c>
      <c r="C17" s="56">
        <v>6815</v>
      </c>
      <c r="D17" s="56">
        <v>1205</v>
      </c>
      <c r="E17" s="56">
        <v>-5610</v>
      </c>
      <c r="F17" s="124">
        <v>-0.8231841526045488</v>
      </c>
    </row>
    <row r="18" spans="2:6" ht="15" customHeight="1" x14ac:dyDescent="0.2">
      <c r="B18" s="57" t="s">
        <v>17</v>
      </c>
      <c r="C18" s="56">
        <v>1471558</v>
      </c>
      <c r="D18" s="56">
        <v>208677</v>
      </c>
      <c r="E18" s="56">
        <v>-1262881</v>
      </c>
      <c r="F18" s="124">
        <v>-0.85819315310711508</v>
      </c>
    </row>
    <row r="19" spans="2:6" s="13" customFormat="1" ht="15" customHeight="1" x14ac:dyDescent="0.2">
      <c r="B19" s="55" t="s">
        <v>18</v>
      </c>
      <c r="C19" s="56">
        <v>6689</v>
      </c>
      <c r="D19" s="56">
        <v>1182</v>
      </c>
      <c r="E19" s="56">
        <v>-5507</v>
      </c>
      <c r="F19" s="124">
        <v>-0.8232919718941546</v>
      </c>
    </row>
    <row r="20" spans="2:6" ht="15" customHeight="1" x14ac:dyDescent="0.2">
      <c r="B20" s="57" t="s">
        <v>4</v>
      </c>
      <c r="C20" s="56">
        <v>1365048</v>
      </c>
      <c r="D20" s="56">
        <v>260965</v>
      </c>
      <c r="E20" s="56">
        <v>-1104083</v>
      </c>
      <c r="F20" s="124">
        <v>-0.80882357250441006</v>
      </c>
    </row>
    <row r="21" spans="2:6" ht="15" customHeight="1" x14ac:dyDescent="0.2">
      <c r="B21" s="57" t="s">
        <v>19</v>
      </c>
      <c r="C21" s="56">
        <v>5342</v>
      </c>
      <c r="D21" s="56">
        <v>3588</v>
      </c>
      <c r="E21" s="56">
        <v>-1754</v>
      </c>
      <c r="F21" s="124">
        <v>-0.32834144515162855</v>
      </c>
    </row>
    <row r="22" spans="2:6" s="13" customFormat="1" ht="15" customHeight="1" x14ac:dyDescent="0.2">
      <c r="B22" s="55" t="s">
        <v>22</v>
      </c>
      <c r="C22" s="56">
        <v>16785</v>
      </c>
      <c r="D22" s="56">
        <v>14410</v>
      </c>
      <c r="E22" s="56">
        <v>-2375</v>
      </c>
      <c r="F22" s="124">
        <v>-0.14149538278224605</v>
      </c>
    </row>
    <row r="23" spans="2:6" ht="15" customHeight="1" x14ac:dyDescent="0.2">
      <c r="B23" s="57" t="s">
        <v>21</v>
      </c>
      <c r="C23" s="56">
        <v>207667</v>
      </c>
      <c r="D23" s="56">
        <v>42414</v>
      </c>
      <c r="E23" s="56">
        <v>-165253</v>
      </c>
      <c r="F23" s="124">
        <v>-0.79575955736828674</v>
      </c>
    </row>
    <row r="24" spans="2:6" s="13" customFormat="1" ht="15" customHeight="1" x14ac:dyDescent="0.2">
      <c r="B24" s="55" t="s">
        <v>10</v>
      </c>
      <c r="C24" s="56">
        <v>7778</v>
      </c>
      <c r="D24" s="56">
        <v>1028</v>
      </c>
      <c r="E24" s="56">
        <v>-6750</v>
      </c>
      <c r="F24" s="124">
        <v>-0.86783234764721007</v>
      </c>
    </row>
    <row r="25" spans="2:6" s="13" customFormat="1" ht="15" customHeight="1" x14ac:dyDescent="0.2">
      <c r="B25" s="58" t="s">
        <v>11</v>
      </c>
      <c r="C25" s="56">
        <v>103611</v>
      </c>
      <c r="D25" s="56">
        <v>13779</v>
      </c>
      <c r="E25" s="56">
        <v>-89832</v>
      </c>
      <c r="F25" s="124">
        <v>-0.86701218982540462</v>
      </c>
    </row>
    <row r="26" spans="2:6" s="13" customFormat="1" ht="15" customHeight="1" x14ac:dyDescent="0.2">
      <c r="B26" s="58" t="s">
        <v>12</v>
      </c>
      <c r="C26" s="56">
        <v>13343</v>
      </c>
      <c r="D26" s="56">
        <v>3279</v>
      </c>
      <c r="E26" s="56">
        <v>-10064</v>
      </c>
      <c r="F26" s="124">
        <v>-0.75425316645432061</v>
      </c>
    </row>
    <row r="27" spans="2:6" s="13" customFormat="1" ht="15" customHeight="1" x14ac:dyDescent="0.2">
      <c r="B27" s="58" t="s">
        <v>8</v>
      </c>
      <c r="C27" s="56">
        <v>16018</v>
      </c>
      <c r="D27" s="56">
        <v>2476</v>
      </c>
      <c r="E27" s="56">
        <v>-13542</v>
      </c>
      <c r="F27" s="124">
        <v>-0.84542389811462104</v>
      </c>
    </row>
    <row r="28" spans="2:6" ht="15" customHeight="1" x14ac:dyDescent="0.2">
      <c r="B28" s="91" t="s">
        <v>23</v>
      </c>
      <c r="C28" s="92">
        <v>69855</v>
      </c>
      <c r="D28" s="92">
        <v>9563</v>
      </c>
      <c r="E28" s="92">
        <v>-60292</v>
      </c>
      <c r="F28" s="116">
        <v>-0.86310214014744835</v>
      </c>
    </row>
    <row r="29" spans="2:6" ht="15" customHeight="1" x14ac:dyDescent="0.2">
      <c r="B29" s="55" t="s">
        <v>30</v>
      </c>
      <c r="C29" s="56">
        <v>37478</v>
      </c>
      <c r="D29" s="56">
        <v>5625</v>
      </c>
      <c r="E29" s="56">
        <v>-31853</v>
      </c>
      <c r="F29" s="124">
        <v>-0.84991194834302797</v>
      </c>
    </row>
    <row r="30" spans="2:6" ht="15" customHeight="1" x14ac:dyDescent="0.2">
      <c r="B30" s="57" t="s">
        <v>24</v>
      </c>
      <c r="C30" s="56">
        <v>6088</v>
      </c>
      <c r="D30" s="56">
        <v>568</v>
      </c>
      <c r="E30" s="56">
        <v>-5520</v>
      </c>
      <c r="F30" s="124">
        <v>-0.90670170827858088</v>
      </c>
    </row>
    <row r="31" spans="2:6" ht="15" customHeight="1" x14ac:dyDescent="0.2">
      <c r="B31" s="57" t="s">
        <v>27</v>
      </c>
      <c r="C31" s="56">
        <v>4903</v>
      </c>
      <c r="D31" s="56">
        <v>707</v>
      </c>
      <c r="E31" s="56">
        <v>-4196</v>
      </c>
      <c r="F31" s="124">
        <v>-0.85580256985519076</v>
      </c>
    </row>
    <row r="32" spans="2:6" ht="15" customHeight="1" x14ac:dyDescent="0.2">
      <c r="B32" s="57" t="s">
        <v>26</v>
      </c>
      <c r="C32" s="56">
        <v>286</v>
      </c>
      <c r="D32" s="56">
        <v>32</v>
      </c>
      <c r="E32" s="56">
        <v>-254</v>
      </c>
      <c r="F32" s="124">
        <v>-0.88811188811188813</v>
      </c>
    </row>
    <row r="33" spans="2:6" ht="15" customHeight="1" x14ac:dyDescent="0.2">
      <c r="B33" s="57" t="s">
        <v>28</v>
      </c>
      <c r="C33" s="56">
        <v>6346</v>
      </c>
      <c r="D33" s="56">
        <v>478</v>
      </c>
      <c r="E33" s="56">
        <v>-5868</v>
      </c>
      <c r="F33" s="124">
        <v>-0.92467696186574222</v>
      </c>
    </row>
    <row r="34" spans="2:6" ht="15" customHeight="1" x14ac:dyDescent="0.2">
      <c r="B34" s="57" t="s">
        <v>25</v>
      </c>
      <c r="C34" s="56">
        <v>5100</v>
      </c>
      <c r="D34" s="56">
        <v>701</v>
      </c>
      <c r="E34" s="56">
        <v>-4399</v>
      </c>
      <c r="F34" s="124">
        <v>-0.86254901960784314</v>
      </c>
    </row>
    <row r="35" spans="2:6" ht="15" customHeight="1" x14ac:dyDescent="0.2">
      <c r="B35" s="55" t="s">
        <v>29</v>
      </c>
      <c r="C35" s="56">
        <v>9654</v>
      </c>
      <c r="D35" s="56">
        <v>1452</v>
      </c>
      <c r="E35" s="56">
        <v>-8202</v>
      </c>
      <c r="F35" s="124">
        <v>-0.84959602237414544</v>
      </c>
    </row>
    <row r="36" spans="2:6" ht="15" customHeight="1" x14ac:dyDescent="0.2">
      <c r="B36" s="91" t="s">
        <v>31</v>
      </c>
      <c r="C36" s="92">
        <v>71543</v>
      </c>
      <c r="D36" s="92">
        <v>11642</v>
      </c>
      <c r="E36" s="92">
        <v>-59901</v>
      </c>
      <c r="F36" s="116">
        <v>-0.8372726891519785</v>
      </c>
    </row>
    <row r="37" spans="2:6" ht="15" customHeight="1" x14ac:dyDescent="0.2">
      <c r="B37" s="57" t="s">
        <v>32</v>
      </c>
      <c r="C37" s="56">
        <v>611</v>
      </c>
      <c r="D37" s="56">
        <v>149</v>
      </c>
      <c r="E37" s="56">
        <v>-462</v>
      </c>
      <c r="F37" s="124">
        <v>-0.75613747954173482</v>
      </c>
    </row>
    <row r="38" spans="2:6" ht="15" customHeight="1" x14ac:dyDescent="0.2">
      <c r="B38" s="57" t="s">
        <v>33</v>
      </c>
      <c r="C38" s="56">
        <v>29</v>
      </c>
      <c r="D38" s="56">
        <v>1</v>
      </c>
      <c r="E38" s="56">
        <v>-28</v>
      </c>
      <c r="F38" s="124">
        <v>-0.96551724137931039</v>
      </c>
    </row>
    <row r="39" spans="2:6" ht="12" x14ac:dyDescent="0.2">
      <c r="B39" s="57" t="s">
        <v>217</v>
      </c>
      <c r="C39" s="56">
        <v>853</v>
      </c>
      <c r="D39" s="56">
        <v>308</v>
      </c>
      <c r="E39" s="56">
        <v>-545</v>
      </c>
      <c r="F39" s="124">
        <v>-0.6389214536928487</v>
      </c>
    </row>
    <row r="40" spans="2:6" ht="15" customHeight="1" x14ac:dyDescent="0.2">
      <c r="B40" s="55" t="s">
        <v>44</v>
      </c>
      <c r="C40" s="56">
        <v>13710</v>
      </c>
      <c r="D40" s="56">
        <v>1727</v>
      </c>
      <c r="E40" s="56">
        <v>-11983</v>
      </c>
      <c r="F40" s="124">
        <v>-0.87403355215171408</v>
      </c>
    </row>
    <row r="41" spans="2:6" ht="15" customHeight="1" x14ac:dyDescent="0.2">
      <c r="B41" s="55" t="s">
        <v>36</v>
      </c>
      <c r="C41" s="56">
        <v>16</v>
      </c>
      <c r="D41" s="56">
        <v>0</v>
      </c>
      <c r="E41" s="56">
        <v>-16</v>
      </c>
      <c r="F41" s="124">
        <v>-1</v>
      </c>
    </row>
    <row r="42" spans="2:6" ht="15" customHeight="1" x14ac:dyDescent="0.2">
      <c r="B42" s="55" t="s">
        <v>37</v>
      </c>
      <c r="C42" s="56">
        <v>21424</v>
      </c>
      <c r="D42" s="56">
        <v>3722</v>
      </c>
      <c r="E42" s="56">
        <v>-17702</v>
      </c>
      <c r="F42" s="124">
        <v>-0.8262696041822255</v>
      </c>
    </row>
    <row r="43" spans="2:6" ht="15" customHeight="1" x14ac:dyDescent="0.2">
      <c r="B43" s="55" t="s">
        <v>38</v>
      </c>
      <c r="C43" s="56">
        <v>581</v>
      </c>
      <c r="D43" s="56">
        <v>216</v>
      </c>
      <c r="E43" s="56">
        <v>-365</v>
      </c>
      <c r="F43" s="124">
        <v>-0.62822719449225473</v>
      </c>
    </row>
    <row r="44" spans="2:6" ht="15" customHeight="1" x14ac:dyDescent="0.2">
      <c r="B44" s="55" t="s">
        <v>39</v>
      </c>
      <c r="C44" s="56">
        <v>520</v>
      </c>
      <c r="D44" s="56">
        <v>101</v>
      </c>
      <c r="E44" s="56">
        <v>-419</v>
      </c>
      <c r="F44" s="124">
        <v>-0.80576923076923079</v>
      </c>
    </row>
    <row r="45" spans="2:6" ht="12" x14ac:dyDescent="0.2">
      <c r="B45" s="55" t="s">
        <v>40</v>
      </c>
      <c r="C45" s="56">
        <v>299</v>
      </c>
      <c r="D45" s="56">
        <v>49</v>
      </c>
      <c r="E45" s="56">
        <v>-250</v>
      </c>
      <c r="F45" s="124">
        <v>-0.83612040133779264</v>
      </c>
    </row>
    <row r="46" spans="2:6" ht="12" x14ac:dyDescent="0.2">
      <c r="B46" s="55" t="s">
        <v>41</v>
      </c>
      <c r="C46" s="56">
        <v>3988</v>
      </c>
      <c r="D46" s="56">
        <v>546</v>
      </c>
      <c r="E46" s="56">
        <v>-3442</v>
      </c>
      <c r="F46" s="124">
        <v>-0.86308926780341022</v>
      </c>
    </row>
    <row r="47" spans="2:6" ht="12" x14ac:dyDescent="0.2">
      <c r="B47" s="55" t="s">
        <v>35</v>
      </c>
      <c r="C47" s="56">
        <v>21150</v>
      </c>
      <c r="D47" s="56">
        <v>3363</v>
      </c>
      <c r="E47" s="56">
        <v>-17787</v>
      </c>
      <c r="F47" s="124">
        <v>-0.84099290780141844</v>
      </c>
    </row>
    <row r="48" spans="2:6" ht="12" x14ac:dyDescent="0.2">
      <c r="B48" s="55" t="s">
        <v>42</v>
      </c>
      <c r="C48" s="56">
        <v>43</v>
      </c>
      <c r="D48" s="56">
        <v>2</v>
      </c>
      <c r="E48" s="56">
        <v>-41</v>
      </c>
      <c r="F48" s="124">
        <v>-0.95348837209302328</v>
      </c>
    </row>
    <row r="49" spans="1:6" ht="15" customHeight="1" x14ac:dyDescent="0.2">
      <c r="B49" s="55" t="s">
        <v>218</v>
      </c>
      <c r="C49" s="56">
        <v>2973</v>
      </c>
      <c r="D49" s="56">
        <v>851</v>
      </c>
      <c r="E49" s="56">
        <v>-2122</v>
      </c>
      <c r="F49" s="124">
        <v>-0.71375714766229392</v>
      </c>
    </row>
    <row r="50" spans="1:6" ht="15" customHeight="1" x14ac:dyDescent="0.2">
      <c r="B50" s="55" t="s">
        <v>43</v>
      </c>
      <c r="C50" s="56">
        <v>3335</v>
      </c>
      <c r="D50" s="56">
        <v>360</v>
      </c>
      <c r="E50" s="56">
        <v>-2975</v>
      </c>
      <c r="F50" s="124">
        <v>-0.89205397301349321</v>
      </c>
    </row>
    <row r="51" spans="1:6" ht="15" customHeight="1" x14ac:dyDescent="0.2">
      <c r="B51" s="55" t="s">
        <v>34</v>
      </c>
      <c r="C51" s="56">
        <v>2011</v>
      </c>
      <c r="D51" s="56">
        <v>247</v>
      </c>
      <c r="E51" s="56">
        <v>-1764</v>
      </c>
      <c r="F51" s="124">
        <v>-0.87717553455992048</v>
      </c>
    </row>
    <row r="52" spans="1:6" ht="15" customHeight="1" x14ac:dyDescent="0.2">
      <c r="B52" s="91" t="s">
        <v>45</v>
      </c>
      <c r="C52" s="92">
        <v>171724</v>
      </c>
      <c r="D52" s="92">
        <v>20194</v>
      </c>
      <c r="E52" s="92">
        <v>-151530</v>
      </c>
      <c r="F52" s="116">
        <v>-0.88240432321632389</v>
      </c>
    </row>
    <row r="53" spans="1:6" ht="15" customHeight="1" x14ac:dyDescent="0.2">
      <c r="A53" s="11"/>
      <c r="B53" s="57" t="s">
        <v>62</v>
      </c>
      <c r="C53" s="56">
        <v>11962</v>
      </c>
      <c r="D53" s="56">
        <v>1435</v>
      </c>
      <c r="E53" s="56">
        <v>-10527</v>
      </c>
      <c r="F53" s="124">
        <v>-0.88003678314663103</v>
      </c>
    </row>
    <row r="54" spans="1:6" ht="15" customHeight="1" x14ac:dyDescent="0.2">
      <c r="A54" s="11"/>
      <c r="B54" s="57" t="s">
        <v>46</v>
      </c>
      <c r="C54" s="56">
        <v>9247</v>
      </c>
      <c r="D54" s="56">
        <v>1028</v>
      </c>
      <c r="E54" s="56">
        <v>-8219</v>
      </c>
      <c r="F54" s="124">
        <v>-0.88882880934357089</v>
      </c>
    </row>
    <row r="55" spans="1:6" ht="15" customHeight="1" x14ac:dyDescent="0.2">
      <c r="A55" s="11"/>
      <c r="B55" s="55" t="s">
        <v>48</v>
      </c>
      <c r="C55" s="56">
        <v>89051</v>
      </c>
      <c r="D55" s="56">
        <v>9338</v>
      </c>
      <c r="E55" s="56">
        <v>-79713</v>
      </c>
      <c r="F55" s="124">
        <v>-0.89513874072160893</v>
      </c>
    </row>
    <row r="56" spans="1:6" ht="12.75" x14ac:dyDescent="0.2">
      <c r="A56" s="11"/>
      <c r="B56" s="55" t="s">
        <v>49</v>
      </c>
      <c r="C56" s="56">
        <v>58</v>
      </c>
      <c r="D56" s="56">
        <v>1</v>
      </c>
      <c r="E56" s="56">
        <v>-57</v>
      </c>
      <c r="F56" s="124">
        <v>-0.98275862068965514</v>
      </c>
    </row>
    <row r="57" spans="1:6" ht="12.75" x14ac:dyDescent="0.2">
      <c r="A57" s="11"/>
      <c r="B57" s="55" t="s">
        <v>50</v>
      </c>
      <c r="C57" s="56">
        <v>360</v>
      </c>
      <c r="D57" s="56">
        <v>60</v>
      </c>
      <c r="E57" s="56">
        <v>-300</v>
      </c>
      <c r="F57" s="124">
        <v>-0.83333333333333337</v>
      </c>
    </row>
    <row r="58" spans="1:6" ht="12.75" x14ac:dyDescent="0.2">
      <c r="A58" s="11"/>
      <c r="B58" s="55" t="s">
        <v>245</v>
      </c>
      <c r="C58" s="56">
        <v>11</v>
      </c>
      <c r="D58" s="56">
        <v>8</v>
      </c>
      <c r="E58" s="56">
        <v>-3</v>
      </c>
      <c r="F58" s="124">
        <v>-0.27272727272727271</v>
      </c>
    </row>
    <row r="59" spans="1:6" ht="12" customHeight="1" x14ac:dyDescent="0.2">
      <c r="A59" s="11"/>
      <c r="B59" s="55" t="s">
        <v>51</v>
      </c>
      <c r="C59" s="56">
        <v>22908</v>
      </c>
      <c r="D59" s="56">
        <v>2192</v>
      </c>
      <c r="E59" s="56">
        <v>-20716</v>
      </c>
      <c r="F59" s="124">
        <v>-0.90431290378906937</v>
      </c>
    </row>
    <row r="60" spans="1:6" ht="15" customHeight="1" x14ac:dyDescent="0.2">
      <c r="A60" s="11"/>
      <c r="B60" s="55" t="s">
        <v>47</v>
      </c>
      <c r="C60" s="56">
        <v>27952</v>
      </c>
      <c r="D60" s="56">
        <v>5220</v>
      </c>
      <c r="E60" s="56">
        <v>-22732</v>
      </c>
      <c r="F60" s="124">
        <v>-0.81325128792215229</v>
      </c>
    </row>
    <row r="61" spans="1:6" s="23" customFormat="1" ht="15" customHeight="1" x14ac:dyDescent="0.2">
      <c r="A61" s="11"/>
      <c r="B61" s="55" t="s">
        <v>52</v>
      </c>
      <c r="C61" s="56">
        <v>10175</v>
      </c>
      <c r="D61" s="56">
        <v>912</v>
      </c>
      <c r="E61" s="56">
        <v>-9263</v>
      </c>
      <c r="F61" s="124">
        <v>-0.91036855036855036</v>
      </c>
    </row>
    <row r="62" spans="1:6" ht="15" customHeight="1" x14ac:dyDescent="0.2">
      <c r="B62" s="91" t="s">
        <v>53</v>
      </c>
      <c r="C62" s="92">
        <v>1363826</v>
      </c>
      <c r="D62" s="92">
        <v>361678</v>
      </c>
      <c r="E62" s="92">
        <v>-1002148</v>
      </c>
      <c r="F62" s="116">
        <v>-0.7348063462641129</v>
      </c>
    </row>
    <row r="63" spans="1:6" ht="15" customHeight="1" x14ac:dyDescent="0.2">
      <c r="B63" s="55" t="s">
        <v>56</v>
      </c>
      <c r="C63" s="56">
        <v>1156513</v>
      </c>
      <c r="D63" s="56">
        <v>335580</v>
      </c>
      <c r="E63" s="56">
        <v>-820933</v>
      </c>
      <c r="F63" s="124">
        <v>-0.7098346495024267</v>
      </c>
    </row>
    <row r="64" spans="1:6" ht="15" customHeight="1" x14ac:dyDescent="0.2">
      <c r="B64" s="55" t="s">
        <v>55</v>
      </c>
      <c r="C64" s="56">
        <v>205051</v>
      </c>
      <c r="D64" s="56">
        <v>25731</v>
      </c>
      <c r="E64" s="56">
        <v>-179320</v>
      </c>
      <c r="F64" s="124">
        <v>-0.87451414526142279</v>
      </c>
    </row>
    <row r="65" spans="1:6" ht="15" customHeight="1" x14ac:dyDescent="0.2">
      <c r="B65" s="55" t="s">
        <v>54</v>
      </c>
      <c r="C65" s="56">
        <v>2262</v>
      </c>
      <c r="D65" s="56">
        <v>367</v>
      </c>
      <c r="E65" s="56">
        <v>-1895</v>
      </c>
      <c r="F65" s="124">
        <v>-0.83775419982316535</v>
      </c>
    </row>
    <row r="66" spans="1:6" ht="15" customHeight="1" x14ac:dyDescent="0.2">
      <c r="B66" s="89" t="s">
        <v>57</v>
      </c>
      <c r="C66" s="93">
        <v>61638</v>
      </c>
      <c r="D66" s="93">
        <v>9638</v>
      </c>
      <c r="E66" s="93">
        <v>-52000</v>
      </c>
      <c r="F66" s="100">
        <v>-0.84363541970862133</v>
      </c>
    </row>
    <row r="67" spans="1:6" x14ac:dyDescent="0.2">
      <c r="B67" s="91" t="s">
        <v>58</v>
      </c>
      <c r="C67" s="94">
        <v>474</v>
      </c>
      <c r="D67" s="94">
        <v>102</v>
      </c>
      <c r="E67" s="92">
        <v>-372</v>
      </c>
      <c r="F67" s="116">
        <v>-0.78481012658227844</v>
      </c>
    </row>
    <row r="68" spans="1:6" ht="12.75" x14ac:dyDescent="0.2">
      <c r="A68" s="11"/>
      <c r="B68" s="59" t="s">
        <v>227</v>
      </c>
      <c r="C68" s="56">
        <v>0</v>
      </c>
      <c r="D68" s="56">
        <v>0</v>
      </c>
      <c r="E68" s="56">
        <v>0</v>
      </c>
      <c r="F68" s="124"/>
    </row>
    <row r="69" spans="1:6" ht="15" customHeight="1" x14ac:dyDescent="0.2">
      <c r="A69" s="11"/>
      <c r="B69" s="60" t="s">
        <v>59</v>
      </c>
      <c r="C69" s="56">
        <v>31</v>
      </c>
      <c r="D69" s="56">
        <v>8</v>
      </c>
      <c r="E69" s="56">
        <v>-23</v>
      </c>
      <c r="F69" s="124">
        <v>-0.74193548387096775</v>
      </c>
    </row>
    <row r="70" spans="1:6" ht="12.75" x14ac:dyDescent="0.2">
      <c r="A70" s="11"/>
      <c r="B70" s="60" t="s">
        <v>158</v>
      </c>
      <c r="C70" s="56">
        <v>3</v>
      </c>
      <c r="D70" s="56">
        <v>2</v>
      </c>
      <c r="E70" s="56">
        <v>-1</v>
      </c>
      <c r="F70" s="124">
        <v>-0.33333333333333337</v>
      </c>
    </row>
    <row r="71" spans="1:6" ht="12.75" x14ac:dyDescent="0.2">
      <c r="A71" s="11"/>
      <c r="B71" s="60" t="s">
        <v>60</v>
      </c>
      <c r="C71" s="56">
        <v>5</v>
      </c>
      <c r="D71" s="56">
        <v>1</v>
      </c>
      <c r="E71" s="56">
        <v>-4</v>
      </c>
      <c r="F71" s="124">
        <v>-0.8</v>
      </c>
    </row>
    <row r="72" spans="1:6" ht="12.75" x14ac:dyDescent="0.2">
      <c r="A72" s="11"/>
      <c r="B72" s="60" t="s">
        <v>189</v>
      </c>
      <c r="C72" s="56">
        <v>4</v>
      </c>
      <c r="D72" s="56">
        <v>0</v>
      </c>
      <c r="E72" s="56">
        <v>-4</v>
      </c>
      <c r="F72" s="124">
        <v>-1</v>
      </c>
    </row>
    <row r="73" spans="1:6" ht="15" customHeight="1" x14ac:dyDescent="0.2">
      <c r="A73" s="11"/>
      <c r="B73" s="60" t="s">
        <v>76</v>
      </c>
      <c r="C73" s="56">
        <v>99</v>
      </c>
      <c r="D73" s="56">
        <v>17</v>
      </c>
      <c r="E73" s="56">
        <v>-82</v>
      </c>
      <c r="F73" s="124">
        <v>-0.82828282828282829</v>
      </c>
    </row>
    <row r="74" spans="1:6" ht="15" customHeight="1" x14ac:dyDescent="0.2">
      <c r="A74" s="11"/>
      <c r="B74" s="59" t="s">
        <v>77</v>
      </c>
      <c r="C74" s="56">
        <v>65</v>
      </c>
      <c r="D74" s="56">
        <v>19</v>
      </c>
      <c r="E74" s="56">
        <v>-46</v>
      </c>
      <c r="F74" s="124">
        <v>-0.70769230769230762</v>
      </c>
    </row>
    <row r="75" spans="1:6" ht="12.75" x14ac:dyDescent="0.2">
      <c r="A75" s="11"/>
      <c r="B75" s="60" t="s">
        <v>235</v>
      </c>
      <c r="C75" s="56">
        <v>0</v>
      </c>
      <c r="D75" s="56">
        <v>0</v>
      </c>
      <c r="E75" s="56">
        <v>0</v>
      </c>
      <c r="F75" s="124"/>
    </row>
    <row r="76" spans="1:6" ht="16.5" customHeight="1" x14ac:dyDescent="0.2">
      <c r="A76" s="11"/>
      <c r="B76" s="60" t="s">
        <v>85</v>
      </c>
      <c r="C76" s="56">
        <v>0</v>
      </c>
      <c r="D76" s="56">
        <v>0</v>
      </c>
      <c r="E76" s="56">
        <v>0</v>
      </c>
      <c r="F76" s="124"/>
    </row>
    <row r="77" spans="1:6" ht="15" customHeight="1" x14ac:dyDescent="0.2">
      <c r="A77" s="11"/>
      <c r="B77" s="60" t="s">
        <v>88</v>
      </c>
      <c r="C77" s="56">
        <v>36</v>
      </c>
      <c r="D77" s="56">
        <v>6</v>
      </c>
      <c r="E77" s="56">
        <v>-30</v>
      </c>
      <c r="F77" s="124">
        <v>-0.83333333333333337</v>
      </c>
    </row>
    <row r="78" spans="1:6" ht="14.25" customHeight="1" x14ac:dyDescent="0.2">
      <c r="A78" s="11"/>
      <c r="B78" s="60" t="s">
        <v>236</v>
      </c>
      <c r="C78" s="56">
        <v>0</v>
      </c>
      <c r="D78" s="56">
        <v>0</v>
      </c>
      <c r="E78" s="56">
        <v>0</v>
      </c>
      <c r="F78" s="124"/>
    </row>
    <row r="79" spans="1:6" ht="12.75" x14ac:dyDescent="0.2">
      <c r="A79" s="11"/>
      <c r="B79" s="60" t="s">
        <v>105</v>
      </c>
      <c r="C79" s="56">
        <v>95</v>
      </c>
      <c r="D79" s="56">
        <v>22</v>
      </c>
      <c r="E79" s="56">
        <v>-73</v>
      </c>
      <c r="F79" s="124">
        <v>-0.76842105263157889</v>
      </c>
    </row>
    <row r="80" spans="1:6" s="23" customFormat="1" ht="12.75" x14ac:dyDescent="0.2">
      <c r="A80" s="11"/>
      <c r="B80" s="60" t="s">
        <v>119</v>
      </c>
      <c r="C80" s="56">
        <v>0</v>
      </c>
      <c r="D80" s="56">
        <v>0</v>
      </c>
      <c r="E80" s="56">
        <v>0</v>
      </c>
      <c r="F80" s="124"/>
    </row>
    <row r="81" spans="1:6" ht="12.75" x14ac:dyDescent="0.2">
      <c r="A81" s="11"/>
      <c r="B81" s="60" t="s">
        <v>233</v>
      </c>
      <c r="C81" s="56">
        <v>0</v>
      </c>
      <c r="D81" s="56">
        <v>0</v>
      </c>
      <c r="E81" s="56">
        <v>0</v>
      </c>
      <c r="F81" s="124"/>
    </row>
    <row r="82" spans="1:6" s="10" customFormat="1" ht="12.75" x14ac:dyDescent="0.2">
      <c r="A82" s="11"/>
      <c r="B82" s="60" t="s">
        <v>134</v>
      </c>
      <c r="C82" s="56">
        <v>1</v>
      </c>
      <c r="D82" s="56">
        <v>0</v>
      </c>
      <c r="E82" s="56">
        <v>-1</v>
      </c>
      <c r="F82" s="124">
        <v>-1</v>
      </c>
    </row>
    <row r="83" spans="1:6" s="23" customFormat="1" ht="12.75" x14ac:dyDescent="0.2">
      <c r="A83" s="11"/>
      <c r="B83" s="60" t="s">
        <v>135</v>
      </c>
      <c r="C83" s="56">
        <v>68</v>
      </c>
      <c r="D83" s="56">
        <v>13</v>
      </c>
      <c r="E83" s="56">
        <v>-55</v>
      </c>
      <c r="F83" s="124">
        <v>-0.80882352941176472</v>
      </c>
    </row>
    <row r="84" spans="1:6" ht="15" customHeight="1" x14ac:dyDescent="0.2">
      <c r="A84" s="11"/>
      <c r="B84" s="60" t="s">
        <v>194</v>
      </c>
      <c r="C84" s="56">
        <v>1</v>
      </c>
      <c r="D84" s="56">
        <v>0</v>
      </c>
      <c r="E84" s="56">
        <v>-1</v>
      </c>
      <c r="F84" s="124">
        <v>-1</v>
      </c>
    </row>
    <row r="85" spans="1:6" ht="15" customHeight="1" x14ac:dyDescent="0.2">
      <c r="A85" s="11"/>
      <c r="B85" s="60" t="s">
        <v>144</v>
      </c>
      <c r="C85" s="56">
        <v>14</v>
      </c>
      <c r="D85" s="56">
        <v>5</v>
      </c>
      <c r="E85" s="56">
        <v>-9</v>
      </c>
      <c r="F85" s="124">
        <v>-0.64285714285714279</v>
      </c>
    </row>
    <row r="86" spans="1:6" ht="15" customHeight="1" x14ac:dyDescent="0.2">
      <c r="A86" s="11"/>
      <c r="B86" s="60" t="s">
        <v>145</v>
      </c>
      <c r="C86" s="56">
        <v>42</v>
      </c>
      <c r="D86" s="56">
        <v>4</v>
      </c>
      <c r="E86" s="56">
        <v>-38</v>
      </c>
      <c r="F86" s="124">
        <v>-0.90476190476190477</v>
      </c>
    </row>
    <row r="87" spans="1:6" ht="15" customHeight="1" x14ac:dyDescent="0.2">
      <c r="A87" s="11"/>
      <c r="B87" s="60" t="s">
        <v>155</v>
      </c>
      <c r="C87" s="56">
        <v>10</v>
      </c>
      <c r="D87" s="56">
        <v>5</v>
      </c>
      <c r="E87" s="56">
        <v>-5</v>
      </c>
      <c r="F87" s="124">
        <v>-0.5</v>
      </c>
    </row>
    <row r="88" spans="1:6" ht="15" customHeight="1" x14ac:dyDescent="0.2">
      <c r="B88" s="91" t="s">
        <v>199</v>
      </c>
      <c r="C88" s="92">
        <v>376</v>
      </c>
      <c r="D88" s="92">
        <v>77</v>
      </c>
      <c r="E88" s="92">
        <v>-299</v>
      </c>
      <c r="F88" s="116">
        <v>-0.79521276595744683</v>
      </c>
    </row>
    <row r="89" spans="1:6" ht="15" customHeight="1" x14ac:dyDescent="0.2">
      <c r="B89" s="60" t="s">
        <v>190</v>
      </c>
      <c r="C89" s="56">
        <v>14</v>
      </c>
      <c r="D89" s="56">
        <v>4</v>
      </c>
      <c r="E89" s="56">
        <v>-10</v>
      </c>
      <c r="F89" s="124">
        <v>-0.7142857142857143</v>
      </c>
    </row>
    <row r="90" spans="1:6" ht="15" customHeight="1" x14ac:dyDescent="0.2">
      <c r="B90" s="60" t="s">
        <v>159</v>
      </c>
      <c r="C90" s="56">
        <v>46</v>
      </c>
      <c r="D90" s="56">
        <v>11</v>
      </c>
      <c r="E90" s="56">
        <v>-35</v>
      </c>
      <c r="F90" s="124">
        <v>-0.76086956521739135</v>
      </c>
    </row>
    <row r="91" spans="1:6" ht="12" x14ac:dyDescent="0.2">
      <c r="B91" s="60" t="s">
        <v>103</v>
      </c>
      <c r="C91" s="56">
        <v>141</v>
      </c>
      <c r="D91" s="56">
        <v>25</v>
      </c>
      <c r="E91" s="56">
        <v>-116</v>
      </c>
      <c r="F91" s="124">
        <v>-0.82269503546099287</v>
      </c>
    </row>
    <row r="92" spans="1:6" ht="15" customHeight="1" x14ac:dyDescent="0.2">
      <c r="B92" s="60" t="s">
        <v>168</v>
      </c>
      <c r="C92" s="56">
        <v>6</v>
      </c>
      <c r="D92" s="56">
        <v>2</v>
      </c>
      <c r="E92" s="56">
        <v>-4</v>
      </c>
      <c r="F92" s="124">
        <v>-0.66666666666666674</v>
      </c>
    </row>
    <row r="93" spans="1:6" ht="12" x14ac:dyDescent="0.2">
      <c r="B93" s="60" t="s">
        <v>123</v>
      </c>
      <c r="C93" s="56">
        <v>82</v>
      </c>
      <c r="D93" s="56">
        <v>10</v>
      </c>
      <c r="E93" s="56">
        <v>-72</v>
      </c>
      <c r="F93" s="124">
        <v>-0.87804878048780488</v>
      </c>
    </row>
    <row r="94" spans="1:6" ht="15" customHeight="1" x14ac:dyDescent="0.2">
      <c r="B94" s="60" t="s">
        <v>128</v>
      </c>
      <c r="C94" s="56">
        <v>49</v>
      </c>
      <c r="D94" s="56">
        <v>15</v>
      </c>
      <c r="E94" s="56">
        <v>-34</v>
      </c>
      <c r="F94" s="124">
        <v>-0.69387755102040816</v>
      </c>
    </row>
    <row r="95" spans="1:6" ht="15" customHeight="1" x14ac:dyDescent="0.2">
      <c r="B95" s="60" t="s">
        <v>156</v>
      </c>
      <c r="C95" s="56">
        <v>38</v>
      </c>
      <c r="D95" s="56">
        <v>10</v>
      </c>
      <c r="E95" s="56">
        <v>-28</v>
      </c>
      <c r="F95" s="124">
        <v>-0.73684210526315796</v>
      </c>
    </row>
    <row r="96" spans="1:6" ht="15" customHeight="1" x14ac:dyDescent="0.2">
      <c r="A96" s="12"/>
      <c r="B96" s="91" t="s">
        <v>200</v>
      </c>
      <c r="C96" s="92">
        <v>55468</v>
      </c>
      <c r="D96" s="92">
        <v>8512</v>
      </c>
      <c r="E96" s="92">
        <v>-46956</v>
      </c>
      <c r="F96" s="116">
        <v>-0.84654215042907621</v>
      </c>
    </row>
    <row r="97" spans="2:6" ht="15" customHeight="1" x14ac:dyDescent="0.2">
      <c r="B97" s="55" t="s">
        <v>66</v>
      </c>
      <c r="C97" s="56">
        <v>46558</v>
      </c>
      <c r="D97" s="56">
        <v>7384</v>
      </c>
      <c r="E97" s="56">
        <v>-39174</v>
      </c>
      <c r="F97" s="124">
        <v>-0.841402122084282</v>
      </c>
    </row>
    <row r="98" spans="2:6" ht="15" customHeight="1" x14ac:dyDescent="0.2">
      <c r="B98" s="55" t="s">
        <v>97</v>
      </c>
      <c r="C98" s="56">
        <v>7870</v>
      </c>
      <c r="D98" s="56">
        <v>963</v>
      </c>
      <c r="E98" s="56">
        <v>-6907</v>
      </c>
      <c r="F98" s="124">
        <v>-0.87763659466327826</v>
      </c>
    </row>
    <row r="99" spans="2:6" ht="15" customHeight="1" x14ac:dyDescent="0.2">
      <c r="B99" s="55" t="s">
        <v>113</v>
      </c>
      <c r="C99" s="56">
        <v>1040</v>
      </c>
      <c r="D99" s="56">
        <v>165</v>
      </c>
      <c r="E99" s="56">
        <v>-875</v>
      </c>
      <c r="F99" s="124">
        <v>-0.84134615384615385</v>
      </c>
    </row>
    <row r="100" spans="2:6" ht="15" customHeight="1" x14ac:dyDescent="0.2">
      <c r="B100" s="91" t="s">
        <v>201</v>
      </c>
      <c r="C100" s="92">
        <v>5320</v>
      </c>
      <c r="D100" s="92">
        <v>947</v>
      </c>
      <c r="E100" s="92">
        <v>-4373</v>
      </c>
      <c r="F100" s="116">
        <v>-0.8219924812030075</v>
      </c>
    </row>
    <row r="101" spans="2:6" ht="15" customHeight="1" x14ac:dyDescent="0.2">
      <c r="B101" s="57" t="s">
        <v>68</v>
      </c>
      <c r="C101" s="56">
        <v>817</v>
      </c>
      <c r="D101" s="56">
        <v>146</v>
      </c>
      <c r="E101" s="56">
        <v>-671</v>
      </c>
      <c r="F101" s="124">
        <v>-0.82129742962056307</v>
      </c>
    </row>
    <row r="102" spans="2:6" s="23" customFormat="1" ht="15" customHeight="1" x14ac:dyDescent="0.2">
      <c r="B102" s="57" t="s">
        <v>72</v>
      </c>
      <c r="C102" s="56">
        <v>48</v>
      </c>
      <c r="D102" s="56">
        <v>17</v>
      </c>
      <c r="E102" s="56">
        <v>-31</v>
      </c>
      <c r="F102" s="124">
        <v>-0.64583333333333326</v>
      </c>
    </row>
    <row r="103" spans="2:6" ht="15" customHeight="1" x14ac:dyDescent="0.2">
      <c r="B103" s="57" t="s">
        <v>73</v>
      </c>
      <c r="C103" s="56">
        <v>2750</v>
      </c>
      <c r="D103" s="56">
        <v>422</v>
      </c>
      <c r="E103" s="56">
        <v>-2328</v>
      </c>
      <c r="F103" s="124">
        <v>-0.84654545454545449</v>
      </c>
    </row>
    <row r="104" spans="2:6" ht="15" customHeight="1" x14ac:dyDescent="0.2">
      <c r="B104" s="57" t="s">
        <v>234</v>
      </c>
      <c r="C104" s="56">
        <v>2</v>
      </c>
      <c r="D104" s="56">
        <v>2</v>
      </c>
      <c r="E104" s="56">
        <v>0</v>
      </c>
      <c r="F104" s="124">
        <v>0</v>
      </c>
    </row>
    <row r="105" spans="2:6" ht="15" customHeight="1" x14ac:dyDescent="0.2">
      <c r="B105" s="57" t="s">
        <v>80</v>
      </c>
      <c r="C105" s="56">
        <v>163</v>
      </c>
      <c r="D105" s="56">
        <v>37</v>
      </c>
      <c r="E105" s="56">
        <v>-126</v>
      </c>
      <c r="F105" s="124">
        <v>-0.77300613496932513</v>
      </c>
    </row>
    <row r="106" spans="2:6" ht="12" x14ac:dyDescent="0.2">
      <c r="B106" s="57" t="s">
        <v>83</v>
      </c>
      <c r="C106" s="56">
        <v>97</v>
      </c>
      <c r="D106" s="56">
        <v>23</v>
      </c>
      <c r="E106" s="56">
        <v>-74</v>
      </c>
      <c r="F106" s="124">
        <v>-0.76288659793814428</v>
      </c>
    </row>
    <row r="107" spans="2:6" ht="15" customHeight="1" x14ac:dyDescent="0.2">
      <c r="B107" s="57" t="s">
        <v>100</v>
      </c>
      <c r="C107" s="56">
        <v>784</v>
      </c>
      <c r="D107" s="56">
        <v>175</v>
      </c>
      <c r="E107" s="56">
        <v>-609</v>
      </c>
      <c r="F107" s="124">
        <v>-0.7767857142857143</v>
      </c>
    </row>
    <row r="108" spans="2:6" ht="15" customHeight="1" x14ac:dyDescent="0.2">
      <c r="B108" s="60" t="s">
        <v>125</v>
      </c>
      <c r="C108" s="56">
        <v>22</v>
      </c>
      <c r="D108" s="56">
        <v>8</v>
      </c>
      <c r="E108" s="56">
        <v>-14</v>
      </c>
      <c r="F108" s="124">
        <v>-0.63636363636363635</v>
      </c>
    </row>
    <row r="109" spans="2:6" ht="15" customHeight="1" x14ac:dyDescent="0.2">
      <c r="B109" s="57" t="s">
        <v>126</v>
      </c>
      <c r="C109" s="56">
        <v>164</v>
      </c>
      <c r="D109" s="56">
        <v>56</v>
      </c>
      <c r="E109" s="56">
        <v>-108</v>
      </c>
      <c r="F109" s="124">
        <v>-0.65853658536585358</v>
      </c>
    </row>
    <row r="110" spans="2:6" ht="15" customHeight="1" x14ac:dyDescent="0.2">
      <c r="B110" s="57" t="s">
        <v>248</v>
      </c>
      <c r="C110" s="56">
        <v>1</v>
      </c>
      <c r="D110" s="56">
        <v>0</v>
      </c>
      <c r="E110" s="56">
        <v>-1</v>
      </c>
      <c r="F110" s="124">
        <v>-1</v>
      </c>
    </row>
    <row r="111" spans="2:6" s="23" customFormat="1" ht="15" customHeight="1" x14ac:dyDescent="0.2">
      <c r="B111" s="57" t="s">
        <v>249</v>
      </c>
      <c r="C111" s="56">
        <v>7</v>
      </c>
      <c r="D111" s="56">
        <v>1</v>
      </c>
      <c r="E111" s="56">
        <v>-6</v>
      </c>
      <c r="F111" s="124">
        <v>-0.85714285714285721</v>
      </c>
    </row>
    <row r="112" spans="2:6" ht="15" customHeight="1" x14ac:dyDescent="0.2">
      <c r="B112" s="57" t="s">
        <v>149</v>
      </c>
      <c r="C112" s="56">
        <v>142</v>
      </c>
      <c r="D112" s="56">
        <v>12</v>
      </c>
      <c r="E112" s="56">
        <v>-130</v>
      </c>
      <c r="F112" s="124">
        <v>-0.91549295774647887</v>
      </c>
    </row>
    <row r="113" spans="2:6" ht="16.5" customHeight="1" x14ac:dyDescent="0.2">
      <c r="B113" s="59" t="s">
        <v>153</v>
      </c>
      <c r="C113" s="56">
        <v>323</v>
      </c>
      <c r="D113" s="56">
        <v>48</v>
      </c>
      <c r="E113" s="56">
        <v>-275</v>
      </c>
      <c r="F113" s="124">
        <v>-0.85139318885448922</v>
      </c>
    </row>
    <row r="114" spans="2:6" ht="33.75" customHeight="1" x14ac:dyDescent="0.2">
      <c r="B114" s="95" t="s">
        <v>202</v>
      </c>
      <c r="C114" s="93">
        <v>337672</v>
      </c>
      <c r="D114" s="93">
        <v>46073</v>
      </c>
      <c r="E114" s="93">
        <v>-291599</v>
      </c>
      <c r="F114" s="100">
        <v>-0.86355694283209739</v>
      </c>
    </row>
    <row r="115" spans="2:6" ht="21.75" customHeight="1" x14ac:dyDescent="0.2">
      <c r="B115" s="91" t="s">
        <v>203</v>
      </c>
      <c r="C115" s="92">
        <v>74655</v>
      </c>
      <c r="D115" s="92">
        <v>6592</v>
      </c>
      <c r="E115" s="92">
        <v>-68063</v>
      </c>
      <c r="F115" s="116">
        <v>-0.91170048891567879</v>
      </c>
    </row>
    <row r="116" spans="2:6" ht="12" x14ac:dyDescent="0.2">
      <c r="B116" s="61" t="s">
        <v>89</v>
      </c>
      <c r="C116" s="56">
        <v>9413</v>
      </c>
      <c r="D116" s="56">
        <v>1101</v>
      </c>
      <c r="E116" s="56">
        <v>-8312</v>
      </c>
      <c r="F116" s="124">
        <v>-0.8830341017741421</v>
      </c>
    </row>
    <row r="117" spans="2:6" ht="15" customHeight="1" x14ac:dyDescent="0.2">
      <c r="B117" s="61" t="s">
        <v>102</v>
      </c>
      <c r="C117" s="56">
        <v>16642</v>
      </c>
      <c r="D117" s="56">
        <v>1099</v>
      </c>
      <c r="E117" s="56">
        <v>-15543</v>
      </c>
      <c r="F117" s="124">
        <v>-0.93396226415094341</v>
      </c>
    </row>
    <row r="118" spans="2:6" ht="12" x14ac:dyDescent="0.2">
      <c r="B118" s="61" t="s">
        <v>116</v>
      </c>
      <c r="C118" s="56">
        <v>380</v>
      </c>
      <c r="D118" s="56">
        <v>16</v>
      </c>
      <c r="E118" s="56">
        <v>-364</v>
      </c>
      <c r="F118" s="124">
        <v>-0.95789473684210524</v>
      </c>
    </row>
    <row r="119" spans="2:6" ht="15" customHeight="1" x14ac:dyDescent="0.2">
      <c r="B119" s="58" t="s">
        <v>142</v>
      </c>
      <c r="C119" s="56">
        <v>29</v>
      </c>
      <c r="D119" s="56">
        <v>3</v>
      </c>
      <c r="E119" s="56">
        <v>-26</v>
      </c>
      <c r="F119" s="124">
        <v>-0.89655172413793105</v>
      </c>
    </row>
    <row r="120" spans="2:6" ht="12" x14ac:dyDescent="0.2">
      <c r="B120" s="58" t="s">
        <v>154</v>
      </c>
      <c r="C120" s="56">
        <v>48071</v>
      </c>
      <c r="D120" s="56">
        <v>4363</v>
      </c>
      <c r="E120" s="56">
        <v>-43708</v>
      </c>
      <c r="F120" s="124">
        <v>-0.9092384181731189</v>
      </c>
    </row>
    <row r="121" spans="2:6" ht="15" customHeight="1" x14ac:dyDescent="0.2">
      <c r="B121" s="58" t="s">
        <v>169</v>
      </c>
      <c r="C121" s="56">
        <v>36</v>
      </c>
      <c r="D121" s="56">
        <v>1</v>
      </c>
      <c r="E121" s="56">
        <v>-35</v>
      </c>
      <c r="F121" s="124">
        <v>-0.97222222222222221</v>
      </c>
    </row>
    <row r="122" spans="2:6" ht="15" customHeight="1" x14ac:dyDescent="0.2">
      <c r="B122" s="58" t="s">
        <v>164</v>
      </c>
      <c r="C122" s="56">
        <v>84</v>
      </c>
      <c r="D122" s="56">
        <v>9</v>
      </c>
      <c r="E122" s="56">
        <v>-75</v>
      </c>
      <c r="F122" s="124">
        <v>-0.8928571428571429</v>
      </c>
    </row>
    <row r="123" spans="2:6" ht="15" customHeight="1" x14ac:dyDescent="0.2">
      <c r="B123" s="91" t="s">
        <v>204</v>
      </c>
      <c r="C123" s="92">
        <v>10402</v>
      </c>
      <c r="D123" s="92">
        <v>949</v>
      </c>
      <c r="E123" s="92">
        <v>-9453</v>
      </c>
      <c r="F123" s="116">
        <v>-0.90876754470294174</v>
      </c>
    </row>
    <row r="124" spans="2:6" ht="17.25" customHeight="1" x14ac:dyDescent="0.2">
      <c r="B124" s="58" t="s">
        <v>61</v>
      </c>
      <c r="C124" s="56">
        <v>8808</v>
      </c>
      <c r="D124" s="56">
        <v>771</v>
      </c>
      <c r="E124" s="56">
        <v>-8037</v>
      </c>
      <c r="F124" s="124">
        <v>-0.91246594005449588</v>
      </c>
    </row>
    <row r="125" spans="2:6" ht="15" customHeight="1" x14ac:dyDescent="0.2">
      <c r="B125" s="58" t="s">
        <v>65</v>
      </c>
      <c r="C125" s="56">
        <v>0</v>
      </c>
      <c r="D125" s="56">
        <v>0</v>
      </c>
      <c r="E125" s="56">
        <v>0</v>
      </c>
      <c r="F125" s="124"/>
    </row>
    <row r="126" spans="2:6" ht="15" customHeight="1" x14ac:dyDescent="0.2">
      <c r="B126" s="58" t="s">
        <v>69</v>
      </c>
      <c r="C126" s="56">
        <v>1555</v>
      </c>
      <c r="D126" s="56">
        <v>175</v>
      </c>
      <c r="E126" s="56">
        <v>-1380</v>
      </c>
      <c r="F126" s="124">
        <v>-0.887459807073955</v>
      </c>
    </row>
    <row r="127" spans="2:6" ht="15" customHeight="1" x14ac:dyDescent="0.2">
      <c r="B127" s="58" t="s">
        <v>166</v>
      </c>
      <c r="C127" s="56">
        <v>5</v>
      </c>
      <c r="D127" s="56">
        <v>0</v>
      </c>
      <c r="E127" s="56">
        <v>-5</v>
      </c>
      <c r="F127" s="124">
        <v>-1</v>
      </c>
    </row>
    <row r="128" spans="2:6" ht="15" customHeight="1" x14ac:dyDescent="0.2">
      <c r="B128" s="58" t="s">
        <v>82</v>
      </c>
      <c r="C128" s="56">
        <v>0</v>
      </c>
      <c r="D128" s="56">
        <v>0</v>
      </c>
      <c r="E128" s="56">
        <v>0</v>
      </c>
      <c r="F128" s="124"/>
    </row>
    <row r="129" spans="1:6" ht="15" customHeight="1" x14ac:dyDescent="0.2">
      <c r="B129" s="58" t="s">
        <v>112</v>
      </c>
      <c r="C129" s="56">
        <v>1</v>
      </c>
      <c r="D129" s="56">
        <v>0</v>
      </c>
      <c r="E129" s="56">
        <v>-1</v>
      </c>
      <c r="F129" s="124">
        <v>-1</v>
      </c>
    </row>
    <row r="130" spans="1:6" ht="15" customHeight="1" x14ac:dyDescent="0.2">
      <c r="B130" s="58" t="s">
        <v>185</v>
      </c>
      <c r="C130" s="56">
        <v>0</v>
      </c>
      <c r="D130" s="56">
        <v>0</v>
      </c>
      <c r="E130" s="56">
        <v>0</v>
      </c>
      <c r="F130" s="124"/>
    </row>
    <row r="131" spans="1:6" ht="15" customHeight="1" x14ac:dyDescent="0.2">
      <c r="B131" s="58" t="s">
        <v>193</v>
      </c>
      <c r="C131" s="56">
        <v>0</v>
      </c>
      <c r="D131" s="56">
        <v>0</v>
      </c>
      <c r="E131" s="56">
        <v>0</v>
      </c>
      <c r="F131" s="124"/>
    </row>
    <row r="132" spans="1:6" ht="15" customHeight="1" x14ac:dyDescent="0.2">
      <c r="B132" s="58" t="s">
        <v>124</v>
      </c>
      <c r="C132" s="56">
        <v>6</v>
      </c>
      <c r="D132" s="56">
        <v>0</v>
      </c>
      <c r="E132" s="56">
        <v>-6</v>
      </c>
      <c r="F132" s="124">
        <v>-1</v>
      </c>
    </row>
    <row r="133" spans="1:6" s="10" customFormat="1" ht="15" customHeight="1" x14ac:dyDescent="0.2">
      <c r="B133" s="58" t="s">
        <v>179</v>
      </c>
      <c r="C133" s="56">
        <v>0</v>
      </c>
      <c r="D133" s="56">
        <v>0</v>
      </c>
      <c r="E133" s="56">
        <v>0</v>
      </c>
      <c r="F133" s="124"/>
    </row>
    <row r="134" spans="1:6" s="10" customFormat="1" ht="15" customHeight="1" x14ac:dyDescent="0.2">
      <c r="B134" s="58" t="s">
        <v>131</v>
      </c>
      <c r="C134" s="56">
        <v>0</v>
      </c>
      <c r="D134" s="56">
        <v>0</v>
      </c>
      <c r="E134" s="56">
        <v>0</v>
      </c>
      <c r="F134" s="124"/>
    </row>
    <row r="135" spans="1:6" s="10" customFormat="1" ht="15" customHeight="1" x14ac:dyDescent="0.2">
      <c r="B135" s="58" t="s">
        <v>180</v>
      </c>
      <c r="C135" s="56">
        <v>1</v>
      </c>
      <c r="D135" s="56">
        <v>0</v>
      </c>
      <c r="E135" s="56">
        <v>-1</v>
      </c>
      <c r="F135" s="124">
        <v>-1</v>
      </c>
    </row>
    <row r="136" spans="1:6" s="10" customFormat="1" ht="15" customHeight="1" x14ac:dyDescent="0.2">
      <c r="B136" s="58" t="s">
        <v>182</v>
      </c>
      <c r="C136" s="56">
        <v>2</v>
      </c>
      <c r="D136" s="56">
        <v>0</v>
      </c>
      <c r="E136" s="56">
        <v>-2</v>
      </c>
      <c r="F136" s="124">
        <v>-1</v>
      </c>
    </row>
    <row r="137" spans="1:6" s="10" customFormat="1" ht="15" customHeight="1" x14ac:dyDescent="0.2">
      <c r="B137" s="58" t="s">
        <v>146</v>
      </c>
      <c r="C137" s="56">
        <v>6</v>
      </c>
      <c r="D137" s="56">
        <v>0</v>
      </c>
      <c r="E137" s="56">
        <v>-6</v>
      </c>
      <c r="F137" s="124">
        <v>-1</v>
      </c>
    </row>
    <row r="138" spans="1:6" s="10" customFormat="1" ht="15" customHeight="1" x14ac:dyDescent="0.2">
      <c r="B138" s="58" t="s">
        <v>183</v>
      </c>
      <c r="C138" s="56">
        <v>18</v>
      </c>
      <c r="D138" s="56">
        <v>3</v>
      </c>
      <c r="E138" s="56">
        <v>-15</v>
      </c>
      <c r="F138" s="124">
        <v>-0.83333333333333337</v>
      </c>
    </row>
    <row r="139" spans="1:6" ht="15" customHeight="1" x14ac:dyDescent="0.2">
      <c r="B139" s="91" t="s">
        <v>205</v>
      </c>
      <c r="C139" s="92">
        <v>208352</v>
      </c>
      <c r="D139" s="92">
        <v>27654</v>
      </c>
      <c r="E139" s="92">
        <v>-180698</v>
      </c>
      <c r="F139" s="116">
        <v>-0.86727269236676396</v>
      </c>
    </row>
    <row r="140" spans="1:6" ht="15" customHeight="1" x14ac:dyDescent="0.2">
      <c r="A140" s="11"/>
      <c r="B140" s="57" t="s">
        <v>63</v>
      </c>
      <c r="C140" s="56">
        <v>323</v>
      </c>
      <c r="D140" s="56">
        <v>92</v>
      </c>
      <c r="E140" s="56">
        <v>-231</v>
      </c>
      <c r="F140" s="124">
        <v>-0.71517027863777094</v>
      </c>
    </row>
    <row r="141" spans="1:6" ht="15" customHeight="1" x14ac:dyDescent="0.2">
      <c r="A141" s="11"/>
      <c r="B141" s="57" t="s">
        <v>70</v>
      </c>
      <c r="C141" s="56">
        <v>704</v>
      </c>
      <c r="D141" s="56">
        <v>192</v>
      </c>
      <c r="E141" s="56">
        <v>-512</v>
      </c>
      <c r="F141" s="124">
        <v>-0.72727272727272729</v>
      </c>
    </row>
    <row r="142" spans="1:6" s="10" customFormat="1" ht="15" customHeight="1" x14ac:dyDescent="0.2">
      <c r="A142" s="11"/>
      <c r="B142" s="57" t="s">
        <v>191</v>
      </c>
      <c r="C142" s="56">
        <v>36</v>
      </c>
      <c r="D142" s="56">
        <v>10</v>
      </c>
      <c r="E142" s="56">
        <v>-26</v>
      </c>
      <c r="F142" s="124">
        <v>-0.72222222222222221</v>
      </c>
    </row>
    <row r="143" spans="1:6" ht="15" customHeight="1" x14ac:dyDescent="0.2">
      <c r="A143" s="11"/>
      <c r="B143" s="57" t="s">
        <v>91</v>
      </c>
      <c r="C143" s="56">
        <v>54606</v>
      </c>
      <c r="D143" s="56">
        <v>8364</v>
      </c>
      <c r="E143" s="56">
        <v>-46242</v>
      </c>
      <c r="F143" s="124">
        <v>-0.84683001867926599</v>
      </c>
    </row>
    <row r="144" spans="1:6" ht="12.75" x14ac:dyDescent="0.2">
      <c r="A144" s="11"/>
      <c r="B144" s="57" t="s">
        <v>94</v>
      </c>
      <c r="C144" s="56">
        <v>141997</v>
      </c>
      <c r="D144" s="56">
        <v>17053</v>
      </c>
      <c r="E144" s="56">
        <v>-124944</v>
      </c>
      <c r="F144" s="124">
        <v>-0.87990591350521485</v>
      </c>
    </row>
    <row r="145" spans="1:6" ht="12.75" x14ac:dyDescent="0.2">
      <c r="A145" s="11"/>
      <c r="B145" s="60" t="s">
        <v>177</v>
      </c>
      <c r="C145" s="56">
        <v>47</v>
      </c>
      <c r="D145" s="56">
        <v>6</v>
      </c>
      <c r="E145" s="56">
        <v>-41</v>
      </c>
      <c r="F145" s="124">
        <v>-0.87234042553191493</v>
      </c>
    </row>
    <row r="146" spans="1:6" ht="15" customHeight="1" x14ac:dyDescent="0.2">
      <c r="A146" s="11"/>
      <c r="B146" s="57" t="s">
        <v>117</v>
      </c>
      <c r="C146" s="56">
        <v>742</v>
      </c>
      <c r="D146" s="56">
        <v>178</v>
      </c>
      <c r="E146" s="56">
        <v>-564</v>
      </c>
      <c r="F146" s="124">
        <v>-0.76010781671159033</v>
      </c>
    </row>
    <row r="147" spans="1:6" ht="15" customHeight="1" x14ac:dyDescent="0.2">
      <c r="A147" s="11"/>
      <c r="B147" s="57" t="s">
        <v>121</v>
      </c>
      <c r="C147" s="56">
        <v>8025</v>
      </c>
      <c r="D147" s="56">
        <v>1338</v>
      </c>
      <c r="E147" s="56">
        <v>-6687</v>
      </c>
      <c r="F147" s="124">
        <v>-0.83327102803738318</v>
      </c>
    </row>
    <row r="148" spans="1:6" ht="15" customHeight="1" x14ac:dyDescent="0.2">
      <c r="A148" s="11"/>
      <c r="B148" s="57" t="s">
        <v>152</v>
      </c>
      <c r="C148" s="56">
        <v>1872</v>
      </c>
      <c r="D148" s="56">
        <v>421</v>
      </c>
      <c r="E148" s="56">
        <v>-1451</v>
      </c>
      <c r="F148" s="124">
        <v>-0.77510683760683763</v>
      </c>
    </row>
    <row r="149" spans="1:6" ht="15" customHeight="1" x14ac:dyDescent="0.2">
      <c r="A149" s="11"/>
      <c r="B149" s="91" t="s">
        <v>206</v>
      </c>
      <c r="C149" s="92">
        <v>44263</v>
      </c>
      <c r="D149" s="92">
        <v>10878</v>
      </c>
      <c r="E149" s="92">
        <v>-33385</v>
      </c>
      <c r="F149" s="116">
        <v>-0.75424169170639133</v>
      </c>
    </row>
    <row r="150" spans="1:6" ht="15" customHeight="1" x14ac:dyDescent="0.2">
      <c r="B150" s="57" t="s">
        <v>228</v>
      </c>
      <c r="C150" s="56">
        <v>29</v>
      </c>
      <c r="D150" s="56">
        <v>2</v>
      </c>
      <c r="E150" s="56">
        <v>-27</v>
      </c>
      <c r="F150" s="124">
        <v>-0.93103448275862066</v>
      </c>
    </row>
    <row r="151" spans="1:6" ht="12" x14ac:dyDescent="0.2">
      <c r="B151" s="60" t="s">
        <v>84</v>
      </c>
      <c r="C151" s="56">
        <v>457</v>
      </c>
      <c r="D151" s="56">
        <v>73</v>
      </c>
      <c r="E151" s="56">
        <v>-384</v>
      </c>
      <c r="F151" s="124">
        <v>-0.84026258205689275</v>
      </c>
    </row>
    <row r="152" spans="1:6" ht="15" customHeight="1" x14ac:dyDescent="0.2">
      <c r="B152" s="60" t="s">
        <v>92</v>
      </c>
      <c r="C152" s="56">
        <v>1524</v>
      </c>
      <c r="D152" s="56">
        <v>237</v>
      </c>
      <c r="E152" s="56">
        <v>-1287</v>
      </c>
      <c r="F152" s="124">
        <v>-0.84448818897637801</v>
      </c>
    </row>
    <row r="153" spans="1:6" ht="12" x14ac:dyDescent="0.2">
      <c r="B153" s="60" t="s">
        <v>175</v>
      </c>
      <c r="C153" s="56">
        <v>33</v>
      </c>
      <c r="D153" s="56">
        <v>8</v>
      </c>
      <c r="E153" s="56">
        <v>-25</v>
      </c>
      <c r="F153" s="124">
        <v>-0.75757575757575757</v>
      </c>
    </row>
    <row r="154" spans="1:6" ht="12" x14ac:dyDescent="0.2">
      <c r="B154" s="60" t="s">
        <v>237</v>
      </c>
      <c r="C154" s="56">
        <v>12</v>
      </c>
      <c r="D154" s="56">
        <v>6</v>
      </c>
      <c r="E154" s="56">
        <v>-6</v>
      </c>
      <c r="F154" s="124">
        <v>-0.5</v>
      </c>
    </row>
    <row r="155" spans="1:6" ht="15" customHeight="1" x14ac:dyDescent="0.2">
      <c r="B155" s="60" t="s">
        <v>110</v>
      </c>
      <c r="C155" s="56">
        <v>2903</v>
      </c>
      <c r="D155" s="56">
        <v>265</v>
      </c>
      <c r="E155" s="56">
        <v>-2638</v>
      </c>
      <c r="F155" s="124">
        <v>-0.90871512228728901</v>
      </c>
    </row>
    <row r="156" spans="1:6" ht="15" customHeight="1" x14ac:dyDescent="0.2">
      <c r="B156" s="60" t="s">
        <v>114</v>
      </c>
      <c r="C156" s="56">
        <v>216</v>
      </c>
      <c r="D156" s="56">
        <v>116</v>
      </c>
      <c r="E156" s="56">
        <v>-100</v>
      </c>
      <c r="F156" s="124">
        <v>-0.46296296296296291</v>
      </c>
    </row>
    <row r="157" spans="1:6" ht="15" customHeight="1" x14ac:dyDescent="0.2">
      <c r="B157" s="60" t="s">
        <v>137</v>
      </c>
      <c r="C157" s="56">
        <v>2020</v>
      </c>
      <c r="D157" s="56">
        <v>132</v>
      </c>
      <c r="E157" s="56">
        <v>-1888</v>
      </c>
      <c r="F157" s="124">
        <v>-0.9346534653465346</v>
      </c>
    </row>
    <row r="158" spans="1:6" s="23" customFormat="1" ht="15" customHeight="1" x14ac:dyDescent="0.2">
      <c r="B158" s="60" t="s">
        <v>143</v>
      </c>
      <c r="C158" s="56">
        <v>12320</v>
      </c>
      <c r="D158" s="56">
        <v>3372</v>
      </c>
      <c r="E158" s="56">
        <v>-8948</v>
      </c>
      <c r="F158" s="124">
        <v>-0.72629870129870122</v>
      </c>
    </row>
    <row r="159" spans="1:6" ht="15" customHeight="1" x14ac:dyDescent="0.2">
      <c r="B159" s="60" t="s">
        <v>150</v>
      </c>
      <c r="C159" s="56">
        <v>24749</v>
      </c>
      <c r="D159" s="56">
        <v>6667</v>
      </c>
      <c r="E159" s="56">
        <v>-18082</v>
      </c>
      <c r="F159" s="124">
        <v>-0.73061537839912716</v>
      </c>
    </row>
    <row r="160" spans="1:6" ht="15" customHeight="1" x14ac:dyDescent="0.2">
      <c r="B160" s="95" t="s">
        <v>219</v>
      </c>
      <c r="C160" s="96">
        <v>156190</v>
      </c>
      <c r="D160" s="96">
        <v>16982</v>
      </c>
      <c r="E160" s="93">
        <v>-139208</v>
      </c>
      <c r="F160" s="100">
        <v>-0.89127344900441774</v>
      </c>
    </row>
    <row r="161" spans="2:6" ht="15" customHeight="1" x14ac:dyDescent="0.2">
      <c r="B161" s="57" t="s">
        <v>67</v>
      </c>
      <c r="C161" s="56">
        <v>10483</v>
      </c>
      <c r="D161" s="56">
        <v>1358</v>
      </c>
      <c r="E161" s="56">
        <v>-9125</v>
      </c>
      <c r="F161" s="124">
        <v>-0.87045693026805304</v>
      </c>
    </row>
    <row r="162" spans="2:6" ht="15" customHeight="1" x14ac:dyDescent="0.2">
      <c r="B162" s="57" t="s">
        <v>71</v>
      </c>
      <c r="C162" s="56">
        <v>3981</v>
      </c>
      <c r="D162" s="56">
        <v>382</v>
      </c>
      <c r="E162" s="56">
        <v>-3599</v>
      </c>
      <c r="F162" s="124">
        <v>-0.90404420999748802</v>
      </c>
    </row>
    <row r="163" spans="2:6" ht="15" customHeight="1" x14ac:dyDescent="0.2">
      <c r="B163" s="62" t="s">
        <v>78</v>
      </c>
      <c r="C163" s="56">
        <v>8525</v>
      </c>
      <c r="D163" s="56">
        <v>1766</v>
      </c>
      <c r="E163" s="56">
        <v>-6759</v>
      </c>
      <c r="F163" s="124">
        <v>-0.79284457478005865</v>
      </c>
    </row>
    <row r="164" spans="2:6" ht="15" customHeight="1" x14ac:dyDescent="0.2">
      <c r="B164" s="63" t="s">
        <v>81</v>
      </c>
      <c r="C164" s="56">
        <v>1684</v>
      </c>
      <c r="D164" s="56">
        <v>285</v>
      </c>
      <c r="E164" s="56">
        <v>-1399</v>
      </c>
      <c r="F164" s="124">
        <v>-0.83076009501187653</v>
      </c>
    </row>
    <row r="165" spans="2:6" ht="15" customHeight="1" x14ac:dyDescent="0.2">
      <c r="B165" s="63" t="s">
        <v>90</v>
      </c>
      <c r="C165" s="56">
        <v>1601</v>
      </c>
      <c r="D165" s="56">
        <v>261</v>
      </c>
      <c r="E165" s="56">
        <v>-1340</v>
      </c>
      <c r="F165" s="124">
        <v>-0.83697688944409743</v>
      </c>
    </row>
    <row r="166" spans="2:6" ht="15" customHeight="1" x14ac:dyDescent="0.2">
      <c r="B166" s="63" t="s">
        <v>93</v>
      </c>
      <c r="C166" s="56">
        <v>15942</v>
      </c>
      <c r="D166" s="56">
        <v>1928</v>
      </c>
      <c r="E166" s="56">
        <v>-14014</v>
      </c>
      <c r="F166" s="124">
        <v>-0.87906159829381503</v>
      </c>
    </row>
    <row r="167" spans="2:6" ht="12" x14ac:dyDescent="0.2">
      <c r="B167" s="55" t="s">
        <v>98</v>
      </c>
      <c r="C167" s="56">
        <v>3525</v>
      </c>
      <c r="D167" s="56">
        <v>485</v>
      </c>
      <c r="E167" s="56">
        <v>-3040</v>
      </c>
      <c r="F167" s="124">
        <v>-0.86241134751773052</v>
      </c>
    </row>
    <row r="168" spans="2:6" ht="15" customHeight="1" x14ac:dyDescent="0.2">
      <c r="B168" s="55" t="s">
        <v>106</v>
      </c>
      <c r="C168" s="56">
        <v>9644</v>
      </c>
      <c r="D168" s="56">
        <v>1394</v>
      </c>
      <c r="E168" s="56">
        <v>-8250</v>
      </c>
      <c r="F168" s="124">
        <v>-0.85545416839485688</v>
      </c>
    </row>
    <row r="169" spans="2:6" ht="15" customHeight="1" x14ac:dyDescent="0.2">
      <c r="B169" s="55" t="s">
        <v>161</v>
      </c>
      <c r="C169" s="56">
        <v>94</v>
      </c>
      <c r="D169" s="56">
        <v>9</v>
      </c>
      <c r="E169" s="56">
        <v>-85</v>
      </c>
      <c r="F169" s="124">
        <v>-0.9042553191489362</v>
      </c>
    </row>
    <row r="170" spans="2:6" ht="15" customHeight="1" x14ac:dyDescent="0.2">
      <c r="B170" s="55" t="s">
        <v>120</v>
      </c>
      <c r="C170" s="56">
        <v>3452</v>
      </c>
      <c r="D170" s="56">
        <v>361</v>
      </c>
      <c r="E170" s="56">
        <v>-3091</v>
      </c>
      <c r="F170" s="124">
        <v>-0.89542294322132099</v>
      </c>
    </row>
    <row r="171" spans="2:6" ht="15" customHeight="1" x14ac:dyDescent="0.2">
      <c r="B171" s="57" t="s">
        <v>122</v>
      </c>
      <c r="C171" s="56">
        <v>602</v>
      </c>
      <c r="D171" s="56">
        <v>114</v>
      </c>
      <c r="E171" s="56">
        <v>-488</v>
      </c>
      <c r="F171" s="124">
        <v>-0.81063122923588038</v>
      </c>
    </row>
    <row r="172" spans="2:6" ht="12" x14ac:dyDescent="0.2">
      <c r="B172" s="55" t="s">
        <v>130</v>
      </c>
      <c r="C172" s="56">
        <v>75155</v>
      </c>
      <c r="D172" s="56">
        <v>4960</v>
      </c>
      <c r="E172" s="56">
        <v>-70195</v>
      </c>
      <c r="F172" s="124">
        <v>-0.9340030603419599</v>
      </c>
    </row>
    <row r="173" spans="2:6" ht="15" customHeight="1" x14ac:dyDescent="0.2">
      <c r="B173" s="57" t="s">
        <v>138</v>
      </c>
      <c r="C173" s="56">
        <v>1384</v>
      </c>
      <c r="D173" s="56">
        <v>349</v>
      </c>
      <c r="E173" s="56">
        <v>-1035</v>
      </c>
      <c r="F173" s="124">
        <v>-0.74783236994219648</v>
      </c>
    </row>
    <row r="174" spans="2:6" ht="15" customHeight="1" x14ac:dyDescent="0.2">
      <c r="B174" s="55" t="s">
        <v>151</v>
      </c>
      <c r="C174" s="56">
        <v>20118</v>
      </c>
      <c r="D174" s="56">
        <v>3330</v>
      </c>
      <c r="E174" s="56">
        <v>-16788</v>
      </c>
      <c r="F174" s="124">
        <v>-0.83447658813003278</v>
      </c>
    </row>
    <row r="175" spans="2:6" ht="15" customHeight="1" x14ac:dyDescent="0.2">
      <c r="B175" s="95" t="s">
        <v>208</v>
      </c>
      <c r="C175" s="93">
        <v>9383</v>
      </c>
      <c r="D175" s="93">
        <v>2148</v>
      </c>
      <c r="E175" s="93">
        <v>-7235</v>
      </c>
      <c r="F175" s="100">
        <v>-0.77107534903548969</v>
      </c>
    </row>
    <row r="176" spans="2:6" ht="15" customHeight="1" x14ac:dyDescent="0.2">
      <c r="B176" s="91" t="s">
        <v>209</v>
      </c>
      <c r="C176" s="91">
        <v>1905</v>
      </c>
      <c r="D176" s="91">
        <v>348</v>
      </c>
      <c r="E176" s="92">
        <v>-1557</v>
      </c>
      <c r="F176" s="116">
        <v>-0.81732283464566935</v>
      </c>
    </row>
    <row r="177" spans="2:6" s="9" customFormat="1" ht="15" customHeight="1" x14ac:dyDescent="0.2">
      <c r="B177" s="60" t="s">
        <v>172</v>
      </c>
      <c r="C177" s="56">
        <v>22</v>
      </c>
      <c r="D177" s="56">
        <v>0</v>
      </c>
      <c r="E177" s="56">
        <v>-22</v>
      </c>
      <c r="F177" s="124">
        <v>-1</v>
      </c>
    </row>
    <row r="178" spans="2:6" ht="15" customHeight="1" x14ac:dyDescent="0.2">
      <c r="B178" s="60" t="s">
        <v>79</v>
      </c>
      <c r="C178" s="56">
        <v>202</v>
      </c>
      <c r="D178" s="56">
        <v>32</v>
      </c>
      <c r="E178" s="56">
        <v>-170</v>
      </c>
      <c r="F178" s="124">
        <v>-0.84158415841584155</v>
      </c>
    </row>
    <row r="179" spans="2:6" ht="15" customHeight="1" x14ac:dyDescent="0.2">
      <c r="B179" s="60" t="s">
        <v>165</v>
      </c>
      <c r="C179" s="56">
        <v>103</v>
      </c>
      <c r="D179" s="56">
        <v>17</v>
      </c>
      <c r="E179" s="56">
        <v>-86</v>
      </c>
      <c r="F179" s="124">
        <v>-0.83495145631067957</v>
      </c>
    </row>
    <row r="180" spans="2:6" ht="15" customHeight="1" x14ac:dyDescent="0.2">
      <c r="B180" s="60" t="s">
        <v>86</v>
      </c>
      <c r="C180" s="56">
        <v>11</v>
      </c>
      <c r="D180" s="56">
        <v>5</v>
      </c>
      <c r="E180" s="56">
        <v>-6</v>
      </c>
      <c r="F180" s="124">
        <v>-0.54545454545454541</v>
      </c>
    </row>
    <row r="181" spans="2:6" ht="15" customHeight="1" x14ac:dyDescent="0.2">
      <c r="B181" s="60" t="s">
        <v>87</v>
      </c>
      <c r="C181" s="56">
        <v>109</v>
      </c>
      <c r="D181" s="56">
        <v>31</v>
      </c>
      <c r="E181" s="56">
        <v>-78</v>
      </c>
      <c r="F181" s="124">
        <v>-0.71559633027522929</v>
      </c>
    </row>
    <row r="182" spans="2:6" ht="15" customHeight="1" x14ac:dyDescent="0.2">
      <c r="B182" s="60" t="s">
        <v>99</v>
      </c>
      <c r="C182" s="56">
        <v>331</v>
      </c>
      <c r="D182" s="56">
        <v>62</v>
      </c>
      <c r="E182" s="56">
        <v>-269</v>
      </c>
      <c r="F182" s="124">
        <v>-0.81268882175226587</v>
      </c>
    </row>
    <row r="183" spans="2:6" ht="15" customHeight="1" x14ac:dyDescent="0.2">
      <c r="B183" s="60" t="s">
        <v>192</v>
      </c>
      <c r="C183" s="56">
        <v>525</v>
      </c>
      <c r="D183" s="56">
        <v>85</v>
      </c>
      <c r="E183" s="56">
        <v>-440</v>
      </c>
      <c r="F183" s="124">
        <v>-0.83809523809523812</v>
      </c>
    </row>
    <row r="184" spans="2:6" ht="15" customHeight="1" x14ac:dyDescent="0.2">
      <c r="B184" s="60" t="s">
        <v>108</v>
      </c>
      <c r="C184" s="56">
        <v>20</v>
      </c>
      <c r="D184" s="56">
        <v>2</v>
      </c>
      <c r="E184" s="56">
        <v>-18</v>
      </c>
      <c r="F184" s="124">
        <v>-0.9</v>
      </c>
    </row>
    <row r="185" spans="2:6" ht="15" customHeight="1" x14ac:dyDescent="0.2">
      <c r="B185" s="60" t="s">
        <v>109</v>
      </c>
      <c r="C185" s="56">
        <v>107</v>
      </c>
      <c r="D185" s="56">
        <v>30</v>
      </c>
      <c r="E185" s="56">
        <v>-77</v>
      </c>
      <c r="F185" s="124">
        <v>-0.71962616822429903</v>
      </c>
    </row>
    <row r="186" spans="2:6" s="23" customFormat="1" ht="15" customHeight="1" x14ac:dyDescent="0.2">
      <c r="B186" s="60" t="s">
        <v>247</v>
      </c>
      <c r="C186" s="56">
        <v>0</v>
      </c>
      <c r="D186" s="56">
        <v>0</v>
      </c>
      <c r="E186" s="56">
        <v>0</v>
      </c>
      <c r="F186" s="124"/>
    </row>
    <row r="187" spans="2:6" ht="15" customHeight="1" x14ac:dyDescent="0.2">
      <c r="B187" s="60" t="s">
        <v>186</v>
      </c>
      <c r="C187" s="56">
        <v>11</v>
      </c>
      <c r="D187" s="56">
        <v>5</v>
      </c>
      <c r="E187" s="56">
        <v>-6</v>
      </c>
      <c r="F187" s="124">
        <v>-0.54545454545454541</v>
      </c>
    </row>
    <row r="188" spans="2:6" ht="12.75" customHeight="1" x14ac:dyDescent="0.2">
      <c r="B188" s="60" t="s">
        <v>115</v>
      </c>
      <c r="C188" s="56">
        <v>17</v>
      </c>
      <c r="D188" s="56">
        <v>2</v>
      </c>
      <c r="E188" s="56">
        <v>-15</v>
      </c>
      <c r="F188" s="124">
        <v>-0.88235294117647056</v>
      </c>
    </row>
    <row r="189" spans="2:6" ht="12" x14ac:dyDescent="0.2">
      <c r="B189" s="60" t="s">
        <v>178</v>
      </c>
      <c r="C189" s="56">
        <v>3</v>
      </c>
      <c r="D189" s="56">
        <v>0</v>
      </c>
      <c r="E189" s="56">
        <v>-3</v>
      </c>
      <c r="F189" s="124">
        <v>-1</v>
      </c>
    </row>
    <row r="190" spans="2:6" ht="15" customHeight="1" x14ac:dyDescent="0.2">
      <c r="B190" s="60" t="s">
        <v>127</v>
      </c>
      <c r="C190" s="56">
        <v>13</v>
      </c>
      <c r="D190" s="56">
        <v>2</v>
      </c>
      <c r="E190" s="56">
        <v>-11</v>
      </c>
      <c r="F190" s="124">
        <v>-0.84615384615384615</v>
      </c>
    </row>
    <row r="191" spans="2:6" ht="15" customHeight="1" x14ac:dyDescent="0.2">
      <c r="B191" s="60" t="s">
        <v>132</v>
      </c>
      <c r="C191" s="56">
        <v>18</v>
      </c>
      <c r="D191" s="56">
        <v>7</v>
      </c>
      <c r="E191" s="56">
        <v>-11</v>
      </c>
      <c r="F191" s="124">
        <v>-0.61111111111111116</v>
      </c>
    </row>
    <row r="192" spans="2:6" ht="15" customHeight="1" x14ac:dyDescent="0.2">
      <c r="B192" s="60" t="s">
        <v>139</v>
      </c>
      <c r="C192" s="56">
        <v>229</v>
      </c>
      <c r="D192" s="56">
        <v>30</v>
      </c>
      <c r="E192" s="56">
        <v>-199</v>
      </c>
      <c r="F192" s="124">
        <v>-0.86899563318777295</v>
      </c>
    </row>
    <row r="193" spans="1:6" ht="12" x14ac:dyDescent="0.2">
      <c r="B193" s="60" t="s">
        <v>181</v>
      </c>
      <c r="C193" s="56">
        <v>75</v>
      </c>
      <c r="D193" s="56">
        <v>17</v>
      </c>
      <c r="E193" s="56">
        <v>-58</v>
      </c>
      <c r="F193" s="124">
        <v>-0.77333333333333332</v>
      </c>
    </row>
    <row r="194" spans="1:6" ht="15" customHeight="1" x14ac:dyDescent="0.2">
      <c r="B194" s="60" t="s">
        <v>148</v>
      </c>
      <c r="C194" s="56">
        <v>99</v>
      </c>
      <c r="D194" s="56">
        <v>19</v>
      </c>
      <c r="E194" s="56">
        <v>-80</v>
      </c>
      <c r="F194" s="124">
        <v>-0.80808080808080807</v>
      </c>
    </row>
    <row r="195" spans="1:6" ht="15" customHeight="1" x14ac:dyDescent="0.2">
      <c r="B195" s="60" t="s">
        <v>184</v>
      </c>
      <c r="C195" s="56">
        <v>10</v>
      </c>
      <c r="D195" s="56">
        <v>2</v>
      </c>
      <c r="E195" s="56">
        <v>-8</v>
      </c>
      <c r="F195" s="124">
        <v>-0.8</v>
      </c>
    </row>
    <row r="196" spans="1:6" ht="15" customHeight="1" x14ac:dyDescent="0.2">
      <c r="A196" s="11"/>
      <c r="B196" s="91" t="s">
        <v>210</v>
      </c>
      <c r="C196" s="97">
        <v>1134</v>
      </c>
      <c r="D196" s="97">
        <v>347</v>
      </c>
      <c r="E196" s="92">
        <v>-787</v>
      </c>
      <c r="F196" s="116">
        <v>-0.69400352733686066</v>
      </c>
    </row>
    <row r="197" spans="1:6" ht="15" customHeight="1" x14ac:dyDescent="0.2">
      <c r="A197" s="11"/>
      <c r="B197" s="57" t="s">
        <v>170</v>
      </c>
      <c r="C197" s="56">
        <v>7</v>
      </c>
      <c r="D197" s="56">
        <v>1</v>
      </c>
      <c r="E197" s="56">
        <v>-6</v>
      </c>
      <c r="F197" s="124">
        <v>-0.85714285714285721</v>
      </c>
    </row>
    <row r="198" spans="1:6" ht="15" customHeight="1" x14ac:dyDescent="0.2">
      <c r="A198" s="11"/>
      <c r="B198" s="59" t="s">
        <v>187</v>
      </c>
      <c r="C198" s="56">
        <v>13</v>
      </c>
      <c r="D198" s="56">
        <v>6</v>
      </c>
      <c r="E198" s="56">
        <v>-7</v>
      </c>
      <c r="F198" s="124">
        <v>-0.53846153846153844</v>
      </c>
    </row>
    <row r="199" spans="1:6" ht="15" customHeight="1" x14ac:dyDescent="0.2">
      <c r="A199" s="11"/>
      <c r="B199" s="60" t="s">
        <v>174</v>
      </c>
      <c r="C199" s="56">
        <v>14</v>
      </c>
      <c r="D199" s="56">
        <v>3</v>
      </c>
      <c r="E199" s="56">
        <v>-11</v>
      </c>
      <c r="F199" s="124">
        <v>-0.7857142857142857</v>
      </c>
    </row>
    <row r="200" spans="1:6" ht="15" customHeight="1" x14ac:dyDescent="0.2">
      <c r="A200" s="11"/>
      <c r="B200" s="60" t="s">
        <v>74</v>
      </c>
      <c r="C200" s="56">
        <v>93</v>
      </c>
      <c r="D200" s="56">
        <v>25</v>
      </c>
      <c r="E200" s="56">
        <v>-68</v>
      </c>
      <c r="F200" s="124">
        <v>-0.73118279569892475</v>
      </c>
    </row>
    <row r="201" spans="1:6" ht="15" customHeight="1" x14ac:dyDescent="0.2">
      <c r="A201" s="11"/>
      <c r="B201" s="60" t="s">
        <v>75</v>
      </c>
      <c r="C201" s="56">
        <v>7</v>
      </c>
      <c r="D201" s="56">
        <v>4</v>
      </c>
      <c r="E201" s="56">
        <v>-3</v>
      </c>
      <c r="F201" s="124">
        <v>-0.4285714285714286</v>
      </c>
    </row>
    <row r="202" spans="1:6" ht="15" customHeight="1" x14ac:dyDescent="0.2">
      <c r="A202" s="11"/>
      <c r="B202" s="60" t="s">
        <v>160</v>
      </c>
      <c r="C202" s="56">
        <v>2</v>
      </c>
      <c r="D202" s="56">
        <v>0</v>
      </c>
      <c r="E202" s="56">
        <v>-2</v>
      </c>
      <c r="F202" s="124">
        <v>-1</v>
      </c>
    </row>
    <row r="203" spans="1:6" ht="15" customHeight="1" x14ac:dyDescent="0.2">
      <c r="A203" s="11"/>
      <c r="B203" s="60" t="s">
        <v>95</v>
      </c>
      <c r="C203" s="56">
        <v>5</v>
      </c>
      <c r="D203" s="56">
        <v>8</v>
      </c>
      <c r="E203" s="56">
        <v>3</v>
      </c>
      <c r="F203" s="124">
        <v>0.60000000000000009</v>
      </c>
    </row>
    <row r="204" spans="1:6" ht="15" customHeight="1" x14ac:dyDescent="0.2">
      <c r="A204" s="11"/>
      <c r="B204" s="60" t="s">
        <v>104</v>
      </c>
      <c r="C204" s="56">
        <v>20</v>
      </c>
      <c r="D204" s="56">
        <v>4</v>
      </c>
      <c r="E204" s="56">
        <v>-16</v>
      </c>
      <c r="F204" s="124">
        <v>-0.8</v>
      </c>
    </row>
    <row r="205" spans="1:6" ht="15" customHeight="1" x14ac:dyDescent="0.2">
      <c r="A205" s="11"/>
      <c r="B205" s="55" t="s">
        <v>107</v>
      </c>
      <c r="C205" s="56">
        <v>13</v>
      </c>
      <c r="D205" s="56">
        <v>11</v>
      </c>
      <c r="E205" s="56">
        <v>-2</v>
      </c>
      <c r="F205" s="124">
        <v>-0.15384615384615385</v>
      </c>
    </row>
    <row r="206" spans="1:6" ht="15" customHeight="1" x14ac:dyDescent="0.2">
      <c r="A206" s="11"/>
      <c r="B206" s="60" t="s">
        <v>176</v>
      </c>
      <c r="C206" s="56">
        <v>33</v>
      </c>
      <c r="D206" s="56">
        <v>7</v>
      </c>
      <c r="E206" s="56">
        <v>-26</v>
      </c>
      <c r="F206" s="124">
        <v>-0.78787878787878785</v>
      </c>
    </row>
    <row r="207" spans="1:6" ht="15" customHeight="1" x14ac:dyDescent="0.2">
      <c r="A207" s="11"/>
      <c r="B207" s="60" t="s">
        <v>162</v>
      </c>
      <c r="C207" s="56">
        <v>24</v>
      </c>
      <c r="D207" s="56">
        <v>7</v>
      </c>
      <c r="E207" s="56">
        <v>-17</v>
      </c>
      <c r="F207" s="124">
        <v>-0.70833333333333326</v>
      </c>
    </row>
    <row r="208" spans="1:6" ht="15" customHeight="1" x14ac:dyDescent="0.2">
      <c r="A208" s="11"/>
      <c r="B208" s="60" t="s">
        <v>167</v>
      </c>
      <c r="C208" s="56">
        <v>16</v>
      </c>
      <c r="D208" s="56">
        <v>3</v>
      </c>
      <c r="E208" s="56">
        <v>-13</v>
      </c>
      <c r="F208" s="124">
        <v>-0.8125</v>
      </c>
    </row>
    <row r="209" spans="1:6" ht="15" customHeight="1" x14ac:dyDescent="0.2">
      <c r="A209" s="11"/>
      <c r="B209" s="60" t="s">
        <v>118</v>
      </c>
      <c r="C209" s="56">
        <v>840</v>
      </c>
      <c r="D209" s="56">
        <v>256</v>
      </c>
      <c r="E209" s="56">
        <v>-584</v>
      </c>
      <c r="F209" s="124">
        <v>-0.69523809523809521</v>
      </c>
    </row>
    <row r="210" spans="1:6" ht="15" customHeight="1" x14ac:dyDescent="0.2">
      <c r="A210" s="11"/>
      <c r="B210" s="60" t="s">
        <v>133</v>
      </c>
      <c r="C210" s="56">
        <v>29</v>
      </c>
      <c r="D210" s="56">
        <v>6</v>
      </c>
      <c r="E210" s="56">
        <v>-23</v>
      </c>
      <c r="F210" s="124">
        <v>-0.7931034482758621</v>
      </c>
    </row>
    <row r="211" spans="1:6" ht="15" customHeight="1" x14ac:dyDescent="0.2">
      <c r="A211" s="11"/>
      <c r="B211" s="60" t="s">
        <v>136</v>
      </c>
      <c r="C211" s="56">
        <v>8</v>
      </c>
      <c r="D211" s="56">
        <v>4</v>
      </c>
      <c r="E211" s="56">
        <v>-4</v>
      </c>
      <c r="F211" s="124">
        <v>-0.5</v>
      </c>
    </row>
    <row r="212" spans="1:6" ht="15" customHeight="1" x14ac:dyDescent="0.2">
      <c r="B212" s="60" t="s">
        <v>196</v>
      </c>
      <c r="C212" s="56">
        <v>10</v>
      </c>
      <c r="D212" s="56">
        <v>2</v>
      </c>
      <c r="E212" s="56">
        <v>-8</v>
      </c>
      <c r="F212" s="124">
        <v>-0.8</v>
      </c>
    </row>
    <row r="213" spans="1:6" ht="13.5" customHeight="1" x14ac:dyDescent="0.2">
      <c r="B213" s="91" t="s">
        <v>129</v>
      </c>
      <c r="C213" s="97">
        <v>3208</v>
      </c>
      <c r="D213" s="97">
        <v>714</v>
      </c>
      <c r="E213" s="92">
        <v>-2494</v>
      </c>
      <c r="F213" s="116">
        <v>-0.777431421446384</v>
      </c>
    </row>
    <row r="214" spans="1:6" ht="15" customHeight="1" x14ac:dyDescent="0.2">
      <c r="A214" s="11"/>
      <c r="B214" s="60" t="s">
        <v>171</v>
      </c>
      <c r="C214" s="56">
        <v>35</v>
      </c>
      <c r="D214" s="56">
        <v>3</v>
      </c>
      <c r="E214" s="56">
        <v>-32</v>
      </c>
      <c r="F214" s="124">
        <v>-0.91428571428571426</v>
      </c>
    </row>
    <row r="215" spans="1:6" ht="15" customHeight="1" x14ac:dyDescent="0.2">
      <c r="A215" s="11"/>
      <c r="B215" s="59" t="s">
        <v>198</v>
      </c>
      <c r="C215" s="56">
        <v>3</v>
      </c>
      <c r="D215" s="56">
        <v>0</v>
      </c>
      <c r="E215" s="56">
        <v>-3</v>
      </c>
      <c r="F215" s="124">
        <v>-1</v>
      </c>
    </row>
    <row r="216" spans="1:6" ht="15" customHeight="1" x14ac:dyDescent="0.2">
      <c r="A216" s="11"/>
      <c r="B216" s="60" t="s">
        <v>163</v>
      </c>
      <c r="C216" s="56">
        <v>16</v>
      </c>
      <c r="D216" s="56">
        <v>3</v>
      </c>
      <c r="E216" s="56">
        <v>-13</v>
      </c>
      <c r="F216" s="124">
        <v>-0.8125</v>
      </c>
    </row>
    <row r="217" spans="1:6" ht="15" customHeight="1" x14ac:dyDescent="0.2">
      <c r="B217" s="60" t="s">
        <v>129</v>
      </c>
      <c r="C217" s="56">
        <v>3150</v>
      </c>
      <c r="D217" s="56">
        <v>708</v>
      </c>
      <c r="E217" s="56">
        <v>-2442</v>
      </c>
      <c r="F217" s="124">
        <v>-0.77523809523809528</v>
      </c>
    </row>
    <row r="218" spans="1:6" ht="12" x14ac:dyDescent="0.2">
      <c r="B218" s="59" t="s">
        <v>188</v>
      </c>
      <c r="C218" s="56">
        <v>4</v>
      </c>
      <c r="D218" s="56">
        <v>0</v>
      </c>
      <c r="E218" s="56">
        <v>-4</v>
      </c>
      <c r="F218" s="124">
        <v>-1</v>
      </c>
    </row>
    <row r="219" spans="1:6" ht="15" customHeight="1" x14ac:dyDescent="0.2">
      <c r="B219" s="91" t="s">
        <v>211</v>
      </c>
      <c r="C219" s="97">
        <v>2942</v>
      </c>
      <c r="D219" s="97">
        <v>673</v>
      </c>
      <c r="E219" s="92">
        <v>-2269</v>
      </c>
      <c r="F219" s="116">
        <v>-0.77124405166553367</v>
      </c>
    </row>
    <row r="220" spans="1:6" ht="15" customHeight="1" x14ac:dyDescent="0.2">
      <c r="B220" s="55" t="s">
        <v>64</v>
      </c>
      <c r="C220" s="56">
        <v>377</v>
      </c>
      <c r="D220" s="56">
        <v>95</v>
      </c>
      <c r="E220" s="56">
        <v>-282</v>
      </c>
      <c r="F220" s="124">
        <v>-0.74801061007957559</v>
      </c>
    </row>
    <row r="221" spans="1:6" ht="15" customHeight="1" x14ac:dyDescent="0.2">
      <c r="B221" s="55" t="s">
        <v>111</v>
      </c>
      <c r="C221" s="56">
        <v>814</v>
      </c>
      <c r="D221" s="56">
        <v>227</v>
      </c>
      <c r="E221" s="56">
        <v>-587</v>
      </c>
      <c r="F221" s="124">
        <v>-0.72113022113022107</v>
      </c>
    </row>
    <row r="222" spans="1:6" ht="15" customHeight="1" x14ac:dyDescent="0.2">
      <c r="B222" s="55" t="s">
        <v>140</v>
      </c>
      <c r="C222" s="56">
        <v>1138</v>
      </c>
      <c r="D222" s="56">
        <v>187</v>
      </c>
      <c r="E222" s="56">
        <v>-951</v>
      </c>
      <c r="F222" s="124">
        <v>-0.83567662565905099</v>
      </c>
    </row>
    <row r="223" spans="1:6" ht="12" x14ac:dyDescent="0.2">
      <c r="B223" s="55" t="s">
        <v>147</v>
      </c>
      <c r="C223" s="56">
        <v>613</v>
      </c>
      <c r="D223" s="56">
        <v>164</v>
      </c>
      <c r="E223" s="56">
        <v>-449</v>
      </c>
      <c r="F223" s="124">
        <v>-0.73246329526916809</v>
      </c>
    </row>
    <row r="224" spans="1:6" x14ac:dyDescent="0.2">
      <c r="B224" s="91" t="s">
        <v>212</v>
      </c>
      <c r="C224" s="97">
        <v>194</v>
      </c>
      <c r="D224" s="97">
        <v>66</v>
      </c>
      <c r="E224" s="92">
        <v>-128</v>
      </c>
      <c r="F224" s="116">
        <v>-0.65979381443298968</v>
      </c>
    </row>
    <row r="225" spans="1:6" ht="12" x14ac:dyDescent="0.2">
      <c r="B225" s="60" t="s">
        <v>157</v>
      </c>
      <c r="C225" s="56">
        <v>9</v>
      </c>
      <c r="D225" s="56">
        <v>1</v>
      </c>
      <c r="E225" s="56">
        <v>-8</v>
      </c>
      <c r="F225" s="124">
        <v>-0.88888888888888884</v>
      </c>
    </row>
    <row r="226" spans="1:6" ht="13.5" customHeight="1" x14ac:dyDescent="0.2">
      <c r="B226" s="60" t="s">
        <v>173</v>
      </c>
      <c r="C226" s="56">
        <v>9</v>
      </c>
      <c r="D226" s="56">
        <v>3</v>
      </c>
      <c r="E226" s="56">
        <v>-6</v>
      </c>
      <c r="F226" s="124">
        <v>-0.66666666666666674</v>
      </c>
    </row>
    <row r="227" spans="1:6" ht="15.75" customHeight="1" x14ac:dyDescent="0.2">
      <c r="B227" s="60" t="s">
        <v>96</v>
      </c>
      <c r="C227" s="56">
        <v>106</v>
      </c>
      <c r="D227" s="56">
        <v>48</v>
      </c>
      <c r="E227" s="56">
        <v>-58</v>
      </c>
      <c r="F227" s="124">
        <v>-0.54716981132075471</v>
      </c>
    </row>
    <row r="228" spans="1:6" ht="15" customHeight="1" x14ac:dyDescent="0.2">
      <c r="B228" s="60" t="s">
        <v>101</v>
      </c>
      <c r="C228" s="56">
        <v>30</v>
      </c>
      <c r="D228" s="56">
        <v>8</v>
      </c>
      <c r="E228" s="56">
        <v>-22</v>
      </c>
      <c r="F228" s="124">
        <v>-0.73333333333333339</v>
      </c>
    </row>
    <row r="229" spans="1:6" ht="15.75" customHeight="1" x14ac:dyDescent="0.2">
      <c r="B229" s="60" t="s">
        <v>195</v>
      </c>
      <c r="C229" s="56">
        <v>11</v>
      </c>
      <c r="D229" s="56">
        <v>0</v>
      </c>
      <c r="E229" s="56">
        <v>-11</v>
      </c>
      <c r="F229" s="124">
        <v>-1</v>
      </c>
    </row>
    <row r="230" spans="1:6" s="23" customFormat="1" ht="15.75" customHeight="1" x14ac:dyDescent="0.2">
      <c r="B230" s="60" t="s">
        <v>197</v>
      </c>
      <c r="C230" s="56">
        <v>29</v>
      </c>
      <c r="D230" s="56">
        <v>5</v>
      </c>
      <c r="E230" s="56">
        <v>-24</v>
      </c>
      <c r="F230" s="124">
        <v>-0.82758620689655171</v>
      </c>
    </row>
    <row r="231" spans="1:6" s="9" customFormat="1" ht="12" x14ac:dyDescent="0.2">
      <c r="B231" s="55" t="s">
        <v>246</v>
      </c>
      <c r="C231" s="56">
        <v>0</v>
      </c>
      <c r="D231" s="56">
        <v>1</v>
      </c>
      <c r="E231" s="56">
        <v>1</v>
      </c>
      <c r="F231" s="124"/>
    </row>
    <row r="232" spans="1:6" x14ac:dyDescent="0.2">
      <c r="B232" s="95" t="s">
        <v>141</v>
      </c>
      <c r="C232" s="93">
        <v>495636</v>
      </c>
      <c r="D232" s="93">
        <v>141611</v>
      </c>
      <c r="E232" s="93">
        <v>-354025</v>
      </c>
      <c r="F232" s="100">
        <v>-0.71428427313593046</v>
      </c>
    </row>
    <row r="233" spans="1:6" ht="12" x14ac:dyDescent="0.2">
      <c r="B233" s="55" t="s">
        <v>279</v>
      </c>
      <c r="C233" s="56">
        <v>102</v>
      </c>
      <c r="D233" s="56">
        <v>27</v>
      </c>
      <c r="E233" s="56">
        <v>-75</v>
      </c>
      <c r="F233" s="124">
        <v>-0.73529411764705888</v>
      </c>
    </row>
    <row r="234" spans="1:6" s="23" customFormat="1" ht="12" x14ac:dyDescent="0.2">
      <c r="B234" s="60" t="s">
        <v>285</v>
      </c>
      <c r="C234" s="56">
        <v>488841</v>
      </c>
      <c r="D234" s="56">
        <v>140351</v>
      </c>
      <c r="E234" s="56">
        <v>-348490</v>
      </c>
      <c r="F234" s="124">
        <v>-0.71289028538931887</v>
      </c>
    </row>
    <row r="235" spans="1:6" ht="15" customHeight="1" x14ac:dyDescent="0.2">
      <c r="B235" s="55" t="s">
        <v>141</v>
      </c>
      <c r="C235" s="56">
        <v>6693</v>
      </c>
      <c r="D235" s="56">
        <v>1233</v>
      </c>
      <c r="E235" s="56">
        <v>-5460</v>
      </c>
      <c r="F235" s="124">
        <v>-0.81577767817122371</v>
      </c>
    </row>
    <row r="236" spans="1:6" ht="15" customHeight="1" x14ac:dyDescent="0.2">
      <c r="F236" s="117"/>
    </row>
    <row r="237" spans="1:6" s="23" customFormat="1" ht="15" customHeight="1" x14ac:dyDescent="0.2">
      <c r="F237" s="117"/>
    </row>
    <row r="239" spans="1:6" s="23" customFormat="1" ht="15" customHeight="1" x14ac:dyDescent="0.2">
      <c r="B239" s="147" t="s">
        <v>215</v>
      </c>
      <c r="C239" s="148"/>
      <c r="D239" s="148"/>
      <c r="E239" s="148"/>
      <c r="F239" s="148"/>
    </row>
    <row r="240" spans="1:6" ht="19.5" customHeight="1" x14ac:dyDescent="0.2">
      <c r="A240" s="23"/>
      <c r="B240" s="23"/>
      <c r="C240" s="23"/>
      <c r="D240" s="23"/>
      <c r="E240" s="23"/>
    </row>
    <row r="241" spans="1:6" ht="15" customHeight="1" x14ac:dyDescent="0.2">
      <c r="A241" s="23"/>
      <c r="B241" s="23"/>
      <c r="C241" s="23"/>
      <c r="D241" s="23"/>
      <c r="E241" s="23"/>
    </row>
    <row r="250" spans="1:6" ht="15" customHeight="1" x14ac:dyDescent="0.2">
      <c r="F250" s="119"/>
    </row>
    <row r="251" spans="1:6" ht="15" customHeight="1" x14ac:dyDescent="0.2">
      <c r="F251" s="119"/>
    </row>
    <row r="252" spans="1:6" ht="15" customHeight="1" x14ac:dyDescent="0.2">
      <c r="F252" s="119"/>
    </row>
    <row r="253" spans="1:6" ht="15" customHeight="1" x14ac:dyDescent="0.2">
      <c r="F253" s="119"/>
    </row>
    <row r="254" spans="1:6" ht="15" customHeight="1" x14ac:dyDescent="0.2">
      <c r="F254" s="119"/>
    </row>
    <row r="255" spans="1:6" ht="15" customHeight="1" x14ac:dyDescent="0.2">
      <c r="F255" s="119"/>
    </row>
    <row r="256" spans="1:6" ht="15" customHeight="1" x14ac:dyDescent="0.2">
      <c r="F256" s="119"/>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9" ht="21.75" customHeight="1" x14ac:dyDescent="0.2">
      <c r="B2" s="150" t="s">
        <v>273</v>
      </c>
      <c r="C2" s="150"/>
      <c r="D2" s="150"/>
      <c r="E2" s="150"/>
      <c r="F2" s="150"/>
      <c r="G2" s="150"/>
    </row>
    <row r="3" spans="1:9" ht="15" customHeight="1" thickBot="1" x14ac:dyDescent="0.25">
      <c r="B3" s="7"/>
      <c r="C3" s="7"/>
      <c r="D3" s="7"/>
      <c r="E3" s="7"/>
      <c r="F3" s="7"/>
      <c r="G3" s="7"/>
    </row>
    <row r="4" spans="1:9" ht="38.25" customHeight="1" thickBot="1" x14ac:dyDescent="0.25">
      <c r="A4" s="7"/>
      <c r="B4" s="69"/>
      <c r="C4" s="70" t="s">
        <v>0</v>
      </c>
      <c r="D4" s="71">
        <v>2019</v>
      </c>
      <c r="E4" s="71">
        <v>2020</v>
      </c>
      <c r="F4" s="70" t="s">
        <v>213</v>
      </c>
      <c r="G4" s="128" t="s">
        <v>214</v>
      </c>
    </row>
    <row r="5" spans="1:9" ht="15" customHeight="1" x14ac:dyDescent="0.2">
      <c r="A5"/>
      <c r="B5" s="54">
        <v>1</v>
      </c>
      <c r="C5" s="120" t="s">
        <v>56</v>
      </c>
      <c r="D5" s="20">
        <v>1156513</v>
      </c>
      <c r="E5" s="20">
        <v>335580</v>
      </c>
      <c r="F5" s="129">
        <f>E5-D5</f>
        <v>-820933</v>
      </c>
      <c r="G5" s="67">
        <f>E5/D5-1</f>
        <v>-0.7098346495024267</v>
      </c>
      <c r="H5" s="30"/>
      <c r="I5" s="49"/>
    </row>
    <row r="6" spans="1:9" ht="15" customHeight="1" x14ac:dyDescent="0.2">
      <c r="A6"/>
      <c r="B6" s="16">
        <v>2</v>
      </c>
      <c r="C6" s="120" t="s">
        <v>5</v>
      </c>
      <c r="D6" s="20">
        <v>1526619</v>
      </c>
      <c r="E6" s="20">
        <v>295132</v>
      </c>
      <c r="F6" s="20">
        <f t="shared" ref="F6:F19" si="0">E6-D6</f>
        <v>-1231487</v>
      </c>
      <c r="G6" s="67">
        <f t="shared" ref="G6:G19" si="1">E6/D6-1</f>
        <v>-0.80667605997305158</v>
      </c>
      <c r="I6" s="31"/>
    </row>
    <row r="7" spans="1:9" ht="15" customHeight="1" x14ac:dyDescent="0.2">
      <c r="A7"/>
      <c r="B7" s="16">
        <v>3</v>
      </c>
      <c r="C7" s="120" t="s">
        <v>4</v>
      </c>
      <c r="D7" s="20">
        <v>1365048</v>
      </c>
      <c r="E7" s="20">
        <v>260965</v>
      </c>
      <c r="F7" s="20">
        <f t="shared" si="0"/>
        <v>-1104083</v>
      </c>
      <c r="G7" s="67">
        <f t="shared" si="1"/>
        <v>-0.80882357250441006</v>
      </c>
    </row>
    <row r="8" spans="1:9" ht="12.75" x14ac:dyDescent="0.2">
      <c r="A8"/>
      <c r="B8" s="16">
        <v>4</v>
      </c>
      <c r="C8" s="120" t="s">
        <v>17</v>
      </c>
      <c r="D8" s="20">
        <v>1471558</v>
      </c>
      <c r="E8" s="20">
        <v>208677</v>
      </c>
      <c r="F8" s="20">
        <f t="shared" si="0"/>
        <v>-1262881</v>
      </c>
      <c r="G8" s="67">
        <f t="shared" si="1"/>
        <v>-0.85819315310711508</v>
      </c>
      <c r="H8" s="30"/>
    </row>
    <row r="9" spans="1:9" ht="15" customHeight="1" x14ac:dyDescent="0.2">
      <c r="A9"/>
      <c r="B9" s="16">
        <v>5</v>
      </c>
      <c r="C9" s="120" t="s">
        <v>285</v>
      </c>
      <c r="D9" s="20">
        <v>488841</v>
      </c>
      <c r="E9" s="20">
        <v>140351</v>
      </c>
      <c r="F9" s="20">
        <f t="shared" si="0"/>
        <v>-348490</v>
      </c>
      <c r="G9" s="67">
        <f>E9/D9-1</f>
        <v>-0.71289028538931887</v>
      </c>
    </row>
    <row r="10" spans="1:9" ht="15" customHeight="1" x14ac:dyDescent="0.2">
      <c r="A10"/>
      <c r="B10" s="16">
        <v>6</v>
      </c>
      <c r="C10" s="120" t="s">
        <v>21</v>
      </c>
      <c r="D10" s="20">
        <v>207667</v>
      </c>
      <c r="E10" s="20">
        <v>42414</v>
      </c>
      <c r="F10" s="20">
        <f t="shared" si="0"/>
        <v>-165253</v>
      </c>
      <c r="G10" s="67">
        <f t="shared" si="1"/>
        <v>-0.79575955736828674</v>
      </c>
    </row>
    <row r="11" spans="1:9" ht="12.75" x14ac:dyDescent="0.2">
      <c r="A11"/>
      <c r="B11" s="16">
        <v>7</v>
      </c>
      <c r="C11" s="120" t="s">
        <v>55</v>
      </c>
      <c r="D11" s="20">
        <v>205051</v>
      </c>
      <c r="E11" s="20">
        <v>25731</v>
      </c>
      <c r="F11" s="20">
        <f t="shared" si="0"/>
        <v>-179320</v>
      </c>
      <c r="G11" s="67">
        <f t="shared" si="1"/>
        <v>-0.87451414526142279</v>
      </c>
    </row>
    <row r="12" spans="1:9" ht="15" customHeight="1" x14ac:dyDescent="0.2">
      <c r="A12"/>
      <c r="B12" s="16">
        <v>8</v>
      </c>
      <c r="C12" s="120" t="s">
        <v>94</v>
      </c>
      <c r="D12" s="20">
        <v>141997</v>
      </c>
      <c r="E12" s="20">
        <v>17053</v>
      </c>
      <c r="F12" s="20">
        <f t="shared" si="0"/>
        <v>-124944</v>
      </c>
      <c r="G12" s="67">
        <f t="shared" si="1"/>
        <v>-0.87990591350521485</v>
      </c>
    </row>
    <row r="13" spans="1:9" ht="12.75" x14ac:dyDescent="0.2">
      <c r="A13"/>
      <c r="B13" s="16">
        <v>9</v>
      </c>
      <c r="C13" s="120" t="s">
        <v>22</v>
      </c>
      <c r="D13" s="20">
        <v>16785</v>
      </c>
      <c r="E13" s="20">
        <v>14410</v>
      </c>
      <c r="F13" s="20">
        <f t="shared" si="0"/>
        <v>-2375</v>
      </c>
      <c r="G13" s="67">
        <f t="shared" si="1"/>
        <v>-0.14149538278224605</v>
      </c>
    </row>
    <row r="14" spans="1:9" ht="15" customHeight="1" x14ac:dyDescent="0.2">
      <c r="A14"/>
      <c r="B14" s="16">
        <v>10</v>
      </c>
      <c r="C14" s="120" t="s">
        <v>6</v>
      </c>
      <c r="D14" s="20">
        <v>66174</v>
      </c>
      <c r="E14" s="20">
        <v>14340</v>
      </c>
      <c r="F14" s="20">
        <f t="shared" si="0"/>
        <v>-51834</v>
      </c>
      <c r="G14" s="67">
        <f t="shared" si="1"/>
        <v>-0.78329857648018864</v>
      </c>
    </row>
    <row r="15" spans="1:9" ht="12.75" x14ac:dyDescent="0.2">
      <c r="A15"/>
      <c r="B15" s="16">
        <v>11</v>
      </c>
      <c r="C15" s="120" t="s">
        <v>11</v>
      </c>
      <c r="D15" s="20">
        <v>103611</v>
      </c>
      <c r="E15" s="20">
        <v>13779</v>
      </c>
      <c r="F15" s="20">
        <f t="shared" si="0"/>
        <v>-89832</v>
      </c>
      <c r="G15" s="67">
        <f t="shared" si="1"/>
        <v>-0.86701218982540462</v>
      </c>
    </row>
    <row r="16" spans="1:9" ht="12.75" x14ac:dyDescent="0.2">
      <c r="A16"/>
      <c r="B16" s="16">
        <v>12</v>
      </c>
      <c r="C16" s="120" t="s">
        <v>15</v>
      </c>
      <c r="D16" s="20">
        <v>88300</v>
      </c>
      <c r="E16" s="20">
        <v>10691</v>
      </c>
      <c r="F16" s="20">
        <f t="shared" si="0"/>
        <v>-77609</v>
      </c>
      <c r="G16" s="67">
        <f t="shared" si="1"/>
        <v>-0.87892412231030581</v>
      </c>
    </row>
    <row r="17" spans="1:7" ht="15" customHeight="1" x14ac:dyDescent="0.2">
      <c r="A17"/>
      <c r="B17" s="16">
        <v>13</v>
      </c>
      <c r="C17" s="120" t="s">
        <v>48</v>
      </c>
      <c r="D17" s="20">
        <v>89051</v>
      </c>
      <c r="E17" s="20">
        <v>9338</v>
      </c>
      <c r="F17" s="20">
        <f t="shared" si="0"/>
        <v>-79713</v>
      </c>
      <c r="G17" s="67">
        <f t="shared" si="1"/>
        <v>-0.89513874072160893</v>
      </c>
    </row>
    <row r="18" spans="1:7" ht="15" customHeight="1" x14ac:dyDescent="0.2">
      <c r="A18"/>
      <c r="B18" s="16">
        <v>14</v>
      </c>
      <c r="C18" s="120" t="s">
        <v>91</v>
      </c>
      <c r="D18" s="20">
        <v>54606</v>
      </c>
      <c r="E18" s="20">
        <v>8364</v>
      </c>
      <c r="F18" s="20">
        <f t="shared" si="0"/>
        <v>-46242</v>
      </c>
      <c r="G18" s="67">
        <f t="shared" si="1"/>
        <v>-0.84683001867926599</v>
      </c>
    </row>
    <row r="19" spans="1:7" ht="15" customHeight="1" thickBot="1" x14ac:dyDescent="0.25">
      <c r="A19"/>
      <c r="B19" s="17">
        <v>15</v>
      </c>
      <c r="C19" s="121" t="s">
        <v>297</v>
      </c>
      <c r="D19" s="22">
        <v>46558</v>
      </c>
      <c r="E19" s="22">
        <v>7384</v>
      </c>
      <c r="F19" s="22">
        <f t="shared" si="0"/>
        <v>-39174</v>
      </c>
      <c r="G19" s="68">
        <f t="shared" si="1"/>
        <v>-0.841402122084282</v>
      </c>
    </row>
    <row r="20" spans="1:7" ht="15" customHeight="1" x14ac:dyDescent="0.2">
      <c r="A20"/>
      <c r="B20" s="66"/>
    </row>
    <row r="21" spans="1:7" ht="15" customHeight="1" x14ac:dyDescent="0.2">
      <c r="A21"/>
      <c r="B21" s="66"/>
    </row>
    <row r="23" spans="1:7" ht="15" customHeight="1" x14ac:dyDescent="0.2">
      <c r="B23" s="8" t="s">
        <v>215</v>
      </c>
    </row>
    <row r="24" spans="1:7" ht="15" customHeight="1" x14ac:dyDescent="0.2">
      <c r="B24" s="149"/>
      <c r="C24" s="149"/>
      <c r="D24" s="149"/>
      <c r="E24" s="149"/>
      <c r="F24" s="149"/>
      <c r="G24" s="149"/>
    </row>
  </sheetData>
  <sortState ref="C26:D42">
    <sortCondition descending="1" ref="D26"/>
  </sortState>
  <mergeCells count="2">
    <mergeCell ref="B24:G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G2"/>
    </sheetView>
  </sheetViews>
  <sheetFormatPr defaultRowHeight="12.75" x14ac:dyDescent="0.2"/>
  <cols>
    <col min="1" max="1" width="10.85546875" customWidth="1"/>
    <col min="2" max="2" width="38.42578125" customWidth="1"/>
    <col min="3" max="3" width="21.140625" customWidth="1"/>
    <col min="4" max="4" width="21.7109375" customWidth="1"/>
    <col min="5" max="5" width="16.85546875" customWidth="1"/>
    <col min="6" max="6" width="15.85546875" customWidth="1"/>
    <col min="7" max="7" width="14.85546875" customWidth="1"/>
  </cols>
  <sheetData>
    <row r="1" spans="2:8" ht="24" customHeight="1" x14ac:dyDescent="0.2"/>
    <row r="2" spans="2:8" ht="23.25" customHeight="1" x14ac:dyDescent="0.2">
      <c r="B2" s="150" t="s">
        <v>275</v>
      </c>
      <c r="C2" s="150"/>
      <c r="D2" s="150"/>
      <c r="E2" s="150"/>
      <c r="F2" s="150"/>
      <c r="G2" s="150"/>
    </row>
    <row r="3" spans="2:8" ht="13.5" thickBot="1" x14ac:dyDescent="0.25"/>
    <row r="4" spans="2:8" ht="36.75" customHeight="1" x14ac:dyDescent="0.2">
      <c r="B4" s="74" t="s">
        <v>231</v>
      </c>
      <c r="C4" s="71">
        <v>2019</v>
      </c>
      <c r="D4" s="71">
        <v>2020</v>
      </c>
      <c r="E4" s="70" t="s">
        <v>213</v>
      </c>
      <c r="F4" s="70" t="s">
        <v>214</v>
      </c>
      <c r="G4" s="73" t="s">
        <v>230</v>
      </c>
    </row>
    <row r="5" spans="2:8" ht="24" customHeight="1" x14ac:dyDescent="0.2">
      <c r="B5" s="76" t="s">
        <v>272</v>
      </c>
      <c r="C5" s="123">
        <v>9357964</v>
      </c>
      <c r="D5" s="123">
        <v>1747110</v>
      </c>
      <c r="E5" s="77">
        <f>D5-C5</f>
        <v>-7610854</v>
      </c>
      <c r="F5" s="78">
        <f>D5/C5-1</f>
        <v>-0.81330233798719465</v>
      </c>
      <c r="G5" s="79">
        <f>D5/D5</f>
        <v>1</v>
      </c>
    </row>
    <row r="6" spans="2:8" ht="24" x14ac:dyDescent="0.2">
      <c r="B6" s="76" t="s">
        <v>273</v>
      </c>
      <c r="C6" s="125">
        <v>7725774</v>
      </c>
      <c r="D6" s="125">
        <v>1513421</v>
      </c>
      <c r="E6" s="77">
        <f>D6-C6</f>
        <v>-6212353</v>
      </c>
      <c r="F6" s="78">
        <f>D6/C6-1</f>
        <v>-0.80410752372513095</v>
      </c>
      <c r="G6" s="79">
        <f>D6/D5</f>
        <v>0.86624253767650572</v>
      </c>
      <c r="H6" s="104"/>
    </row>
    <row r="7" spans="2:8" x14ac:dyDescent="0.2">
      <c r="B7" s="45" t="s">
        <v>250</v>
      </c>
      <c r="C7" s="126">
        <v>5080478</v>
      </c>
      <c r="D7" s="126">
        <v>1087093</v>
      </c>
      <c r="E7" s="19">
        <f>D7-C7</f>
        <v>-3993385</v>
      </c>
      <c r="F7" s="48">
        <f>D7/C7-1</f>
        <v>-0.78602544878651182</v>
      </c>
      <c r="G7" s="47">
        <f>D7/D6</f>
        <v>0.71830178119637567</v>
      </c>
    </row>
    <row r="8" spans="2:8" x14ac:dyDescent="0.2">
      <c r="B8" s="45" t="s">
        <v>232</v>
      </c>
      <c r="C8" s="126">
        <v>2645296</v>
      </c>
      <c r="D8" s="126">
        <v>426328</v>
      </c>
      <c r="E8" s="19">
        <f>D8-C8</f>
        <v>-2218968</v>
      </c>
      <c r="F8" s="48">
        <f>D8/C8-1</f>
        <v>-0.83883542711288261</v>
      </c>
      <c r="G8" s="47">
        <f>D8/D6</f>
        <v>0.28169821880362439</v>
      </c>
    </row>
    <row r="9" spans="2:8" ht="15.75" customHeight="1" thickBot="1" x14ac:dyDescent="0.25">
      <c r="B9" s="80" t="s">
        <v>251</v>
      </c>
      <c r="C9" s="127">
        <f>C5-C6</f>
        <v>1632190</v>
      </c>
      <c r="D9" s="127">
        <f>D5-D6</f>
        <v>233689</v>
      </c>
      <c r="E9" s="81">
        <f>D9-C9</f>
        <v>-1398501</v>
      </c>
      <c r="F9" s="82">
        <f>D9/C9-1</f>
        <v>-0.85682487945643582</v>
      </c>
      <c r="G9" s="83">
        <f>D9/D5</f>
        <v>0.13375746232349423</v>
      </c>
    </row>
    <row r="10" spans="2:8" x14ac:dyDescent="0.2">
      <c r="F10" s="65"/>
      <c r="G10" s="65"/>
    </row>
    <row r="11" spans="2:8" x14ac:dyDescent="0.2">
      <c r="F11" s="65"/>
      <c r="G11" s="65"/>
    </row>
    <row r="12" spans="2:8" ht="12" customHeight="1" x14ac:dyDescent="0.2"/>
    <row r="13" spans="2:8" x14ac:dyDescent="0.2">
      <c r="B13" s="8" t="s">
        <v>215</v>
      </c>
      <c r="C13" s="6"/>
      <c r="D13" s="6"/>
      <c r="E13" s="6"/>
      <c r="F13" s="6"/>
      <c r="G13" s="6"/>
      <c r="H13" s="6"/>
    </row>
    <row r="14" spans="2:8" x14ac:dyDescent="0.2">
      <c r="H14" s="6"/>
    </row>
  </sheetData>
  <mergeCells count="1">
    <mergeCell ref="B2:G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G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s>
  <sheetData>
    <row r="1" spans="1:7" ht="23.25" customHeight="1" x14ac:dyDescent="0.2"/>
    <row r="2" spans="1:7" ht="22.5" customHeight="1" x14ac:dyDescent="0.2">
      <c r="B2" s="150" t="s">
        <v>273</v>
      </c>
      <c r="C2" s="150"/>
      <c r="D2" s="150"/>
      <c r="E2" s="150"/>
      <c r="F2" s="150"/>
      <c r="G2" s="150"/>
    </row>
    <row r="3" spans="1:7" ht="15" customHeight="1" thickBot="1" x14ac:dyDescent="0.25">
      <c r="B3" s="2"/>
      <c r="C3" s="2"/>
      <c r="D3" s="2"/>
      <c r="E3" s="2"/>
      <c r="F3" s="2"/>
    </row>
    <row r="4" spans="1:7" ht="34.5" customHeight="1" x14ac:dyDescent="0.2">
      <c r="A4" s="2"/>
      <c r="B4" s="74" t="s">
        <v>216</v>
      </c>
      <c r="C4" s="70">
        <v>2019</v>
      </c>
      <c r="D4" s="70">
        <v>2020</v>
      </c>
      <c r="E4" s="70" t="s">
        <v>1</v>
      </c>
      <c r="F4" s="72" t="s">
        <v>214</v>
      </c>
      <c r="G4" s="73" t="s">
        <v>229</v>
      </c>
    </row>
    <row r="5" spans="1:7" ht="19.5" customHeight="1" x14ac:dyDescent="0.2">
      <c r="A5" s="2"/>
      <c r="B5" s="84" t="s">
        <v>226</v>
      </c>
      <c r="C5" s="85">
        <f>'2020'!C4</f>
        <v>7725774</v>
      </c>
      <c r="D5" s="85">
        <f>'2020'!D4</f>
        <v>1513421</v>
      </c>
      <c r="E5" s="85">
        <f t="shared" ref="E5:E10" si="0">D5-C5</f>
        <v>-6212353</v>
      </c>
      <c r="F5" s="86">
        <f t="shared" ref="F5:F10" si="1">E5/C5</f>
        <v>-0.80410752372513095</v>
      </c>
      <c r="G5" s="87">
        <f>D5/'2020'!D4</f>
        <v>1</v>
      </c>
    </row>
    <row r="6" spans="1:7" ht="15" customHeight="1" x14ac:dyDescent="0.2">
      <c r="A6" s="2"/>
      <c r="B6" s="50" t="s">
        <v>2</v>
      </c>
      <c r="C6" s="28">
        <f>'2020'!C6</f>
        <v>6665255</v>
      </c>
      <c r="D6" s="28">
        <f>'2020'!D6</f>
        <v>1296969</v>
      </c>
      <c r="E6" s="14">
        <f t="shared" si="0"/>
        <v>-5368286</v>
      </c>
      <c r="F6" s="40">
        <f t="shared" si="1"/>
        <v>-0.80541344629725342</v>
      </c>
      <c r="G6" s="32">
        <f>D6/'2020'!D4</f>
        <v>0.85697832922894557</v>
      </c>
    </row>
    <row r="7" spans="1:7" ht="15" customHeight="1" x14ac:dyDescent="0.2">
      <c r="A7" s="2"/>
      <c r="B7" s="50" t="s">
        <v>57</v>
      </c>
      <c r="C7" s="28">
        <f>'2020'!C66</f>
        <v>61638</v>
      </c>
      <c r="D7" s="28">
        <f>'2020'!D66</f>
        <v>9638</v>
      </c>
      <c r="E7" s="14">
        <f t="shared" si="0"/>
        <v>-52000</v>
      </c>
      <c r="F7" s="40">
        <f t="shared" si="1"/>
        <v>-0.84363541970862133</v>
      </c>
      <c r="G7" s="32">
        <f>D7/'2020'!D4</f>
        <v>6.3683535513251108E-3</v>
      </c>
    </row>
    <row r="8" spans="1:7" ht="24" x14ac:dyDescent="0.2">
      <c r="A8" s="2"/>
      <c r="B8" s="51" t="s">
        <v>202</v>
      </c>
      <c r="C8" s="28">
        <f>'2020'!C114</f>
        <v>337672</v>
      </c>
      <c r="D8" s="28">
        <f>'2020'!D114</f>
        <v>46073</v>
      </c>
      <c r="E8" s="14">
        <f t="shared" si="0"/>
        <v>-291599</v>
      </c>
      <c r="F8" s="40">
        <f t="shared" si="1"/>
        <v>-0.86355694283209739</v>
      </c>
      <c r="G8" s="32">
        <f>D8/'2020'!D4</f>
        <v>3.0442950111039823E-2</v>
      </c>
    </row>
    <row r="9" spans="1:7" ht="15" customHeight="1" x14ac:dyDescent="0.2">
      <c r="A9" s="2"/>
      <c r="B9" s="50" t="s">
        <v>208</v>
      </c>
      <c r="C9" s="28">
        <f>'2020'!C175</f>
        <v>9383</v>
      </c>
      <c r="D9" s="28">
        <f>'2020'!D175</f>
        <v>2148</v>
      </c>
      <c r="E9" s="14">
        <f t="shared" si="0"/>
        <v>-7235</v>
      </c>
      <c r="F9" s="40">
        <f t="shared" si="1"/>
        <v>-0.77107534903548969</v>
      </c>
      <c r="G9" s="32">
        <f>D9/'2020'!D4</f>
        <v>1.4193010404903858E-3</v>
      </c>
    </row>
    <row r="10" spans="1:7" ht="15" customHeight="1" thickBot="1" x14ac:dyDescent="0.25">
      <c r="A10" s="2"/>
      <c r="B10" s="52" t="s">
        <v>207</v>
      </c>
      <c r="C10" s="29">
        <f>'2020'!C160</f>
        <v>156190</v>
      </c>
      <c r="D10" s="29">
        <f>'2020'!D160</f>
        <v>16982</v>
      </c>
      <c r="E10" s="15">
        <f t="shared" si="0"/>
        <v>-139208</v>
      </c>
      <c r="F10" s="41">
        <f t="shared" si="1"/>
        <v>-0.89127344900441774</v>
      </c>
      <c r="G10" s="33">
        <f>D10/'2020'!D4</f>
        <v>1.1220935879705646E-2</v>
      </c>
    </row>
    <row r="11" spans="1:7" ht="15" customHeight="1" x14ac:dyDescent="0.2">
      <c r="B11" s="2"/>
      <c r="C11" s="2"/>
      <c r="E11" s="2"/>
      <c r="F11" s="2"/>
    </row>
    <row r="14" spans="1:7" ht="15" customHeight="1" x14ac:dyDescent="0.2">
      <c r="B14" s="1" t="s">
        <v>215</v>
      </c>
    </row>
    <row r="15" spans="1:7" ht="15" customHeight="1" x14ac:dyDescent="0.2">
      <c r="B15" s="151"/>
      <c r="C15" s="151"/>
      <c r="D15" s="151"/>
      <c r="E15" s="151"/>
      <c r="F15" s="151"/>
      <c r="G15" s="151"/>
    </row>
    <row r="21" spans="4:6" ht="15" customHeight="1" x14ac:dyDescent="0.2">
      <c r="D21" s="3"/>
      <c r="E21" s="4"/>
      <c r="F21" s="4"/>
    </row>
  </sheetData>
  <mergeCells count="2">
    <mergeCell ref="B15:G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7" ht="21.75" customHeight="1" x14ac:dyDescent="0.2">
      <c r="B2" s="150" t="s">
        <v>286</v>
      </c>
      <c r="C2" s="150"/>
      <c r="D2" s="150"/>
      <c r="E2" s="150"/>
      <c r="F2" s="150"/>
      <c r="G2" s="150"/>
    </row>
    <row r="3" spans="1:7" ht="15" customHeight="1" thickBot="1" x14ac:dyDescent="0.25">
      <c r="B3" s="7"/>
      <c r="C3" s="7"/>
      <c r="D3" s="7"/>
      <c r="E3" s="7"/>
      <c r="F3" s="7"/>
      <c r="G3" s="7"/>
    </row>
    <row r="4" spans="1:7" ht="38.25" customHeight="1" x14ac:dyDescent="0.2">
      <c r="A4" s="7"/>
      <c r="B4" s="136"/>
      <c r="C4" s="132" t="s">
        <v>296</v>
      </c>
      <c r="D4" s="131">
        <v>2019</v>
      </c>
      <c r="E4" s="131">
        <v>2020</v>
      </c>
      <c r="F4" s="146" t="s">
        <v>213</v>
      </c>
      <c r="G4" s="140" t="s">
        <v>214</v>
      </c>
    </row>
    <row r="5" spans="1:7" ht="17.25" customHeight="1" x14ac:dyDescent="0.2">
      <c r="A5" s="7"/>
      <c r="B5" s="141"/>
      <c r="C5" s="139" t="s">
        <v>226</v>
      </c>
      <c r="D5" s="139">
        <f>SUM(D6:D33)</f>
        <v>484996</v>
      </c>
      <c r="E5" s="139">
        <f>SUM(E6:E33)</f>
        <v>70742</v>
      </c>
      <c r="F5" s="139">
        <f t="shared" ref="F5:F33" si="0">E5-D5</f>
        <v>-414254</v>
      </c>
      <c r="G5" s="142">
        <f t="shared" ref="G5:G33" si="1">E5/D5-1</f>
        <v>-0.85413900320827385</v>
      </c>
    </row>
    <row r="6" spans="1:7" ht="15" customHeight="1" x14ac:dyDescent="0.2">
      <c r="A6"/>
      <c r="B6" s="54">
        <v>1</v>
      </c>
      <c r="C6" s="137" t="s">
        <v>62</v>
      </c>
      <c r="D6" s="129">
        <v>11962</v>
      </c>
      <c r="E6" s="129">
        <v>1435</v>
      </c>
      <c r="F6" s="129">
        <f t="shared" si="0"/>
        <v>-10527</v>
      </c>
      <c r="G6" s="138">
        <f t="shared" si="1"/>
        <v>-0.88003678314663103</v>
      </c>
    </row>
    <row r="7" spans="1:7" ht="15" customHeight="1" x14ac:dyDescent="0.2">
      <c r="A7"/>
      <c r="B7" s="16">
        <v>2</v>
      </c>
      <c r="C7" s="120" t="s">
        <v>46</v>
      </c>
      <c r="D7" s="20">
        <v>9247</v>
      </c>
      <c r="E7" s="20">
        <v>1028</v>
      </c>
      <c r="F7" s="20">
        <f t="shared" si="0"/>
        <v>-8219</v>
      </c>
      <c r="G7" s="67">
        <f t="shared" si="1"/>
        <v>-0.88882880934357089</v>
      </c>
    </row>
    <row r="8" spans="1:7" ht="15" customHeight="1" x14ac:dyDescent="0.2">
      <c r="A8"/>
      <c r="B8" s="16">
        <v>3</v>
      </c>
      <c r="C8" s="120" t="s">
        <v>7</v>
      </c>
      <c r="D8" s="20">
        <v>10916</v>
      </c>
      <c r="E8" s="20">
        <v>3871</v>
      </c>
      <c r="F8" s="20">
        <f t="shared" si="0"/>
        <v>-7045</v>
      </c>
      <c r="G8" s="67">
        <f t="shared" si="1"/>
        <v>-0.64538292414803955</v>
      </c>
    </row>
    <row r="9" spans="1:7" ht="12.75" x14ac:dyDescent="0.2">
      <c r="A9"/>
      <c r="B9" s="16">
        <v>4</v>
      </c>
      <c r="C9" s="120" t="s">
        <v>30</v>
      </c>
      <c r="D9" s="20">
        <v>37478</v>
      </c>
      <c r="E9" s="20">
        <v>5625</v>
      </c>
      <c r="F9" s="20">
        <f t="shared" si="0"/>
        <v>-31853</v>
      </c>
      <c r="G9" s="67">
        <f t="shared" si="1"/>
        <v>-0.84991194834302797</v>
      </c>
    </row>
    <row r="10" spans="1:7" ht="15" customHeight="1" x14ac:dyDescent="0.2">
      <c r="A10"/>
      <c r="B10" s="16">
        <v>5</v>
      </c>
      <c r="C10" s="120" t="s">
        <v>48</v>
      </c>
      <c r="D10" s="20">
        <v>89051</v>
      </c>
      <c r="E10" s="20">
        <v>9338</v>
      </c>
      <c r="F10" s="20">
        <f t="shared" si="0"/>
        <v>-79713</v>
      </c>
      <c r="G10" s="67">
        <f t="shared" si="1"/>
        <v>-0.89513874072160893</v>
      </c>
    </row>
    <row r="11" spans="1:7" ht="15" customHeight="1" x14ac:dyDescent="0.2">
      <c r="A11"/>
      <c r="B11" s="54">
        <v>6</v>
      </c>
      <c r="C11" s="120" t="s">
        <v>24</v>
      </c>
      <c r="D11" s="20">
        <v>6088</v>
      </c>
      <c r="E11" s="20">
        <v>568</v>
      </c>
      <c r="F11" s="20">
        <f t="shared" si="0"/>
        <v>-5520</v>
      </c>
      <c r="G11" s="67">
        <f t="shared" si="1"/>
        <v>-0.90670170827858088</v>
      </c>
    </row>
    <row r="12" spans="1:7" ht="12.75" x14ac:dyDescent="0.2">
      <c r="A12"/>
      <c r="B12" s="16">
        <v>7</v>
      </c>
      <c r="C12" s="120" t="s">
        <v>44</v>
      </c>
      <c r="D12" s="20">
        <v>13710</v>
      </c>
      <c r="E12" s="20">
        <v>1727</v>
      </c>
      <c r="F12" s="20">
        <f t="shared" si="0"/>
        <v>-11983</v>
      </c>
      <c r="G12" s="67">
        <f t="shared" si="1"/>
        <v>-0.87403355215171408</v>
      </c>
    </row>
    <row r="13" spans="1:7" ht="15" customHeight="1" x14ac:dyDescent="0.2">
      <c r="A13"/>
      <c r="B13" s="16">
        <v>8</v>
      </c>
      <c r="C13" s="120" t="s">
        <v>9</v>
      </c>
      <c r="D13" s="20">
        <v>12482</v>
      </c>
      <c r="E13" s="20">
        <v>2819</v>
      </c>
      <c r="F13" s="20">
        <f t="shared" si="0"/>
        <v>-9663</v>
      </c>
      <c r="G13" s="67">
        <f t="shared" si="1"/>
        <v>-0.77415478288735784</v>
      </c>
    </row>
    <row r="14" spans="1:7" ht="15" customHeight="1" x14ac:dyDescent="0.2">
      <c r="A14"/>
      <c r="B14" s="16">
        <v>9</v>
      </c>
      <c r="C14" s="120" t="s">
        <v>27</v>
      </c>
      <c r="D14" s="20">
        <v>4903</v>
      </c>
      <c r="E14" s="20">
        <v>707</v>
      </c>
      <c r="F14" s="20">
        <f t="shared" si="0"/>
        <v>-4196</v>
      </c>
      <c r="G14" s="67">
        <f t="shared" si="1"/>
        <v>-0.85580256985519076</v>
      </c>
    </row>
    <row r="15" spans="1:7" ht="15" customHeight="1" x14ac:dyDescent="0.2">
      <c r="A15"/>
      <c r="B15" s="16">
        <v>10</v>
      </c>
      <c r="C15" s="120" t="s">
        <v>37</v>
      </c>
      <c r="D15" s="20">
        <v>21424</v>
      </c>
      <c r="E15" s="20">
        <v>3722</v>
      </c>
      <c r="F15" s="20">
        <f t="shared" si="0"/>
        <v>-17702</v>
      </c>
      <c r="G15" s="67">
        <f t="shared" si="1"/>
        <v>-0.8262696041822255</v>
      </c>
    </row>
    <row r="16" spans="1:7" ht="15" customHeight="1" x14ac:dyDescent="0.2">
      <c r="A16"/>
      <c r="B16" s="54">
        <v>11</v>
      </c>
      <c r="C16" s="120" t="s">
        <v>54</v>
      </c>
      <c r="D16" s="20">
        <v>2262</v>
      </c>
      <c r="E16" s="20">
        <v>367</v>
      </c>
      <c r="F16" s="20">
        <f t="shared" si="0"/>
        <v>-1895</v>
      </c>
      <c r="G16" s="67">
        <f t="shared" si="1"/>
        <v>-0.83775419982316535</v>
      </c>
    </row>
    <row r="17" spans="1:7" ht="15" customHeight="1" x14ac:dyDescent="0.2">
      <c r="A17"/>
      <c r="B17" s="16">
        <v>12</v>
      </c>
      <c r="C17" s="120" t="s">
        <v>13</v>
      </c>
      <c r="D17" s="20">
        <v>20514</v>
      </c>
      <c r="E17" s="20">
        <v>3976</v>
      </c>
      <c r="F17" s="20">
        <f t="shared" si="0"/>
        <v>-16538</v>
      </c>
      <c r="G17" s="67">
        <f t="shared" si="1"/>
        <v>-0.80618114458418644</v>
      </c>
    </row>
    <row r="18" spans="1:7" ht="15" customHeight="1" x14ac:dyDescent="0.2">
      <c r="A18"/>
      <c r="B18" s="16">
        <v>13</v>
      </c>
      <c r="C18" s="120" t="s">
        <v>278</v>
      </c>
      <c r="D18" s="20">
        <v>22381</v>
      </c>
      <c r="E18" s="20">
        <v>4735</v>
      </c>
      <c r="F18" s="20">
        <f t="shared" si="0"/>
        <v>-17646</v>
      </c>
      <c r="G18" s="67">
        <f t="shared" si="1"/>
        <v>-0.7884366203476163</v>
      </c>
    </row>
    <row r="19" spans="1:7" ht="15" customHeight="1" x14ac:dyDescent="0.2">
      <c r="A19"/>
      <c r="B19" s="16">
        <v>14</v>
      </c>
      <c r="C19" s="120" t="s">
        <v>50</v>
      </c>
      <c r="D19" s="20">
        <v>360</v>
      </c>
      <c r="E19" s="20">
        <v>60</v>
      </c>
      <c r="F19" s="20">
        <f t="shared" si="0"/>
        <v>-300</v>
      </c>
      <c r="G19" s="67">
        <f t="shared" si="1"/>
        <v>-0.83333333333333337</v>
      </c>
    </row>
    <row r="20" spans="1:7" ht="15" customHeight="1" x14ac:dyDescent="0.2">
      <c r="A20"/>
      <c r="B20" s="16">
        <v>15</v>
      </c>
      <c r="C20" s="120" t="s">
        <v>39</v>
      </c>
      <c r="D20" s="20">
        <v>520</v>
      </c>
      <c r="E20" s="20">
        <v>101</v>
      </c>
      <c r="F20" s="20">
        <f t="shared" si="0"/>
        <v>-419</v>
      </c>
      <c r="G20" s="67">
        <f t="shared" si="1"/>
        <v>-0.80576923076923079</v>
      </c>
    </row>
    <row r="21" spans="1:7" ht="15" customHeight="1" x14ac:dyDescent="0.2">
      <c r="A21"/>
      <c r="B21" s="54">
        <v>16</v>
      </c>
      <c r="C21" s="120" t="s">
        <v>51</v>
      </c>
      <c r="D21" s="20">
        <v>22908</v>
      </c>
      <c r="E21" s="20">
        <v>2192</v>
      </c>
      <c r="F21" s="20">
        <f t="shared" si="0"/>
        <v>-20716</v>
      </c>
      <c r="G21" s="67">
        <f t="shared" si="1"/>
        <v>-0.90431290378906937</v>
      </c>
    </row>
    <row r="22" spans="1:7" ht="15" customHeight="1" x14ac:dyDescent="0.2">
      <c r="A22"/>
      <c r="B22" s="16">
        <v>17</v>
      </c>
      <c r="C22" s="120" t="s">
        <v>15</v>
      </c>
      <c r="D22" s="20">
        <v>88300</v>
      </c>
      <c r="E22" s="20">
        <v>10691</v>
      </c>
      <c r="F22" s="20">
        <f t="shared" si="0"/>
        <v>-77609</v>
      </c>
      <c r="G22" s="67">
        <f t="shared" si="1"/>
        <v>-0.87892412231030581</v>
      </c>
    </row>
    <row r="23" spans="1:7" ht="15" customHeight="1" x14ac:dyDescent="0.2">
      <c r="A23"/>
      <c r="B23" s="16">
        <v>18</v>
      </c>
      <c r="C23" s="120" t="s">
        <v>41</v>
      </c>
      <c r="D23" s="20">
        <v>3988</v>
      </c>
      <c r="E23" s="20">
        <v>546</v>
      </c>
      <c r="F23" s="20">
        <f t="shared" si="0"/>
        <v>-3442</v>
      </c>
      <c r="G23" s="67">
        <f t="shared" si="1"/>
        <v>-0.86308926780341022</v>
      </c>
    </row>
    <row r="24" spans="1:7" ht="15" customHeight="1" x14ac:dyDescent="0.2">
      <c r="A24"/>
      <c r="B24" s="16">
        <v>19</v>
      </c>
      <c r="C24" s="120" t="s">
        <v>16</v>
      </c>
      <c r="D24" s="20">
        <v>6815</v>
      </c>
      <c r="E24" s="20">
        <v>1205</v>
      </c>
      <c r="F24" s="20">
        <f t="shared" si="0"/>
        <v>-5610</v>
      </c>
      <c r="G24" s="67">
        <f t="shared" si="1"/>
        <v>-0.8231841526045488</v>
      </c>
    </row>
    <row r="25" spans="1:7" ht="15" customHeight="1" x14ac:dyDescent="0.2">
      <c r="A25"/>
      <c r="B25" s="16">
        <v>20</v>
      </c>
      <c r="C25" s="120" t="s">
        <v>35</v>
      </c>
      <c r="D25" s="20">
        <v>21150</v>
      </c>
      <c r="E25" s="20">
        <v>3363</v>
      </c>
      <c r="F25" s="20">
        <f t="shared" si="0"/>
        <v>-17787</v>
      </c>
      <c r="G25" s="67">
        <f t="shared" si="1"/>
        <v>-0.84099290780141844</v>
      </c>
    </row>
    <row r="26" spans="1:7" ht="12.75" x14ac:dyDescent="0.2">
      <c r="A26"/>
      <c r="B26" s="54">
        <v>21</v>
      </c>
      <c r="C26" s="120" t="s">
        <v>47</v>
      </c>
      <c r="D26" s="20">
        <v>27952</v>
      </c>
      <c r="E26" s="20">
        <v>5220</v>
      </c>
      <c r="F26" s="20">
        <f t="shared" si="0"/>
        <v>-22732</v>
      </c>
      <c r="G26" s="67">
        <f t="shared" si="1"/>
        <v>-0.81325128792215229</v>
      </c>
    </row>
    <row r="27" spans="1:7" ht="15" customHeight="1" x14ac:dyDescent="0.2">
      <c r="A27"/>
      <c r="B27" s="16">
        <v>22</v>
      </c>
      <c r="C27" s="120" t="s">
        <v>18</v>
      </c>
      <c r="D27" s="20">
        <v>6689</v>
      </c>
      <c r="E27" s="20">
        <v>1182</v>
      </c>
      <c r="F27" s="20">
        <f t="shared" si="0"/>
        <v>-5507</v>
      </c>
      <c r="G27" s="67">
        <f t="shared" si="1"/>
        <v>-0.8232919718941546</v>
      </c>
    </row>
    <row r="28" spans="1:7" ht="12.75" x14ac:dyDescent="0.2">
      <c r="A28"/>
      <c r="B28" s="16">
        <v>23</v>
      </c>
      <c r="C28" s="120" t="s">
        <v>43</v>
      </c>
      <c r="D28" s="20">
        <v>3335</v>
      </c>
      <c r="E28" s="20">
        <v>360</v>
      </c>
      <c r="F28" s="20">
        <f t="shared" si="0"/>
        <v>-2975</v>
      </c>
      <c r="G28" s="67">
        <f t="shared" si="1"/>
        <v>-0.89205397301349321</v>
      </c>
    </row>
    <row r="29" spans="1:7" ht="12.75" x14ac:dyDescent="0.2">
      <c r="A29"/>
      <c r="B29" s="16">
        <v>24</v>
      </c>
      <c r="C29" s="120" t="s">
        <v>10</v>
      </c>
      <c r="D29" s="20">
        <v>7778</v>
      </c>
      <c r="E29" s="20">
        <v>1028</v>
      </c>
      <c r="F29" s="20">
        <f t="shared" si="0"/>
        <v>-6750</v>
      </c>
      <c r="G29" s="67">
        <f t="shared" si="1"/>
        <v>-0.86783234764721007</v>
      </c>
    </row>
    <row r="30" spans="1:7" ht="15" customHeight="1" x14ac:dyDescent="0.2">
      <c r="A30"/>
      <c r="B30" s="16">
        <v>25</v>
      </c>
      <c r="C30" s="120" t="s">
        <v>25</v>
      </c>
      <c r="D30" s="20">
        <v>5100</v>
      </c>
      <c r="E30" s="20">
        <v>701</v>
      </c>
      <c r="F30" s="20">
        <f t="shared" si="0"/>
        <v>-4399</v>
      </c>
      <c r="G30" s="67">
        <f t="shared" si="1"/>
        <v>-0.86254901960784314</v>
      </c>
    </row>
    <row r="31" spans="1:7" ht="15" customHeight="1" x14ac:dyDescent="0.2">
      <c r="A31"/>
      <c r="B31" s="54">
        <v>26</v>
      </c>
      <c r="C31" s="120" t="s">
        <v>29</v>
      </c>
      <c r="D31" s="20">
        <v>9654</v>
      </c>
      <c r="E31" s="20">
        <v>1452</v>
      </c>
      <c r="F31" s="20">
        <f t="shared" si="0"/>
        <v>-8202</v>
      </c>
      <c r="G31" s="67">
        <f t="shared" si="1"/>
        <v>-0.84959602237414544</v>
      </c>
    </row>
    <row r="32" spans="1:7" ht="15" customHeight="1" x14ac:dyDescent="0.2">
      <c r="A32"/>
      <c r="B32" s="16">
        <v>27</v>
      </c>
      <c r="C32" s="120" t="s">
        <v>8</v>
      </c>
      <c r="D32" s="20">
        <v>16018</v>
      </c>
      <c r="E32" s="20">
        <v>2476</v>
      </c>
      <c r="F32" s="20">
        <f t="shared" si="0"/>
        <v>-13542</v>
      </c>
      <c r="G32" s="67">
        <f t="shared" si="1"/>
        <v>-0.84542389811462104</v>
      </c>
    </row>
    <row r="33" spans="1:7" ht="15" customHeight="1" thickBot="1" x14ac:dyDescent="0.25">
      <c r="A33"/>
      <c r="B33" s="17">
        <v>28</v>
      </c>
      <c r="C33" s="121" t="s">
        <v>34</v>
      </c>
      <c r="D33" s="22">
        <v>2011</v>
      </c>
      <c r="E33" s="22">
        <v>247</v>
      </c>
      <c r="F33" s="22">
        <f t="shared" si="0"/>
        <v>-1764</v>
      </c>
      <c r="G33" s="68">
        <f t="shared" si="1"/>
        <v>-0.87717553455992048</v>
      </c>
    </row>
    <row r="34" spans="1:7" ht="15" customHeight="1" x14ac:dyDescent="0.2">
      <c r="A34"/>
      <c r="B34" s="66"/>
    </row>
    <row r="35" spans="1:7" ht="15" customHeight="1" x14ac:dyDescent="0.2">
      <c r="A35"/>
      <c r="B35" s="66"/>
    </row>
    <row r="37" spans="1:7" ht="15" customHeight="1" x14ac:dyDescent="0.2">
      <c r="B37" s="8" t="s">
        <v>215</v>
      </c>
    </row>
    <row r="38" spans="1:7" ht="15" customHeight="1" x14ac:dyDescent="0.2">
      <c r="B38" s="149"/>
      <c r="C38" s="149"/>
      <c r="D38" s="149"/>
      <c r="E38" s="149"/>
      <c r="F38" s="149"/>
      <c r="G38" s="149"/>
    </row>
  </sheetData>
  <sortState ref="B8:G34">
    <sortCondition ref="C7"/>
  </sortState>
  <mergeCells count="2">
    <mergeCell ref="B2:G2"/>
    <mergeCell ref="B38:G38"/>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2" sqref="B2:G2"/>
    </sheetView>
  </sheetViews>
  <sheetFormatPr defaultRowHeight="12.75" x14ac:dyDescent="0.2"/>
  <cols>
    <col min="1" max="1" width="13.42578125" customWidth="1"/>
    <col min="2" max="2" width="27.5703125" customWidth="1"/>
    <col min="3" max="3" width="19.85546875" customWidth="1"/>
    <col min="4" max="4" width="22.28515625" customWidth="1"/>
    <col min="5" max="5" width="13.85546875" customWidth="1"/>
    <col min="6" max="6" width="16" customWidth="1"/>
    <col min="7" max="7" width="14.140625" customWidth="1"/>
  </cols>
  <sheetData>
    <row r="1" spans="1:7" ht="18" customHeight="1" x14ac:dyDescent="0.2"/>
    <row r="2" spans="1:7" ht="22.5" customHeight="1" x14ac:dyDescent="0.25">
      <c r="A2" s="27"/>
      <c r="B2" s="153" t="s">
        <v>273</v>
      </c>
      <c r="C2" s="153"/>
      <c r="D2" s="153"/>
      <c r="E2" s="153"/>
      <c r="F2" s="153"/>
      <c r="G2" s="153"/>
    </row>
    <row r="3" spans="1:7" ht="13.5" thickBot="1" x14ac:dyDescent="0.25"/>
    <row r="4" spans="1:7" ht="32.25" customHeight="1" x14ac:dyDescent="0.2">
      <c r="B4" s="74" t="s">
        <v>220</v>
      </c>
      <c r="C4" s="70">
        <v>2019</v>
      </c>
      <c r="D4" s="70">
        <v>2020</v>
      </c>
      <c r="E4" s="70" t="s">
        <v>1</v>
      </c>
      <c r="F4" s="70" t="s">
        <v>214</v>
      </c>
      <c r="G4" s="73" t="s">
        <v>229</v>
      </c>
    </row>
    <row r="5" spans="1:7" ht="17.25" customHeight="1" x14ac:dyDescent="0.2">
      <c r="B5" s="24" t="s">
        <v>222</v>
      </c>
      <c r="C5" s="19">
        <v>5775983</v>
      </c>
      <c r="D5" s="19">
        <v>1218259</v>
      </c>
      <c r="E5" s="19">
        <f>D5-C5</f>
        <v>-4557724</v>
      </c>
      <c r="F5" s="34">
        <f>E5/C5</f>
        <v>-0.78908196232572014</v>
      </c>
      <c r="G5" s="42">
        <f>D5/'2020'!D4</f>
        <v>0.80497032881134856</v>
      </c>
    </row>
    <row r="6" spans="1:7" ht="16.5" customHeight="1" x14ac:dyDescent="0.2">
      <c r="B6" s="25" t="s">
        <v>221</v>
      </c>
      <c r="C6" s="19">
        <v>1829341</v>
      </c>
      <c r="D6" s="19">
        <v>269193</v>
      </c>
      <c r="E6" s="19">
        <f>D6-C6</f>
        <v>-1560148</v>
      </c>
      <c r="F6" s="35">
        <f>E6/C6</f>
        <v>-0.8528470088408886</v>
      </c>
      <c r="G6" s="43">
        <f>D6/'2020'!D4</f>
        <v>0.17787053305061842</v>
      </c>
    </row>
    <row r="7" spans="1:7" x14ac:dyDescent="0.2">
      <c r="B7" s="25" t="s">
        <v>224</v>
      </c>
      <c r="C7" s="19">
        <v>40548</v>
      </c>
      <c r="D7" s="19">
        <v>13329</v>
      </c>
      <c r="E7" s="19">
        <f>D7-C7</f>
        <v>-27219</v>
      </c>
      <c r="F7" s="35">
        <f>E7/C7</f>
        <v>-0.67127848475880436</v>
      </c>
      <c r="G7" s="43">
        <f>D7/'2020'!D4</f>
        <v>8.8071990543279102E-3</v>
      </c>
    </row>
    <row r="8" spans="1:7" ht="17.25" customHeight="1" thickBot="1" x14ac:dyDescent="0.25">
      <c r="B8" s="26" t="s">
        <v>223</v>
      </c>
      <c r="C8" s="21">
        <v>79902</v>
      </c>
      <c r="D8" s="21">
        <v>12640</v>
      </c>
      <c r="E8" s="21">
        <f>D8-C8</f>
        <v>-67262</v>
      </c>
      <c r="F8" s="36">
        <f>E8/C8</f>
        <v>-0.84180621261044775</v>
      </c>
      <c r="G8" s="44">
        <f>D8/'2020'!D4</f>
        <v>8.3519390837050629E-3</v>
      </c>
    </row>
    <row r="12" spans="1:7" x14ac:dyDescent="0.2">
      <c r="B12" t="s">
        <v>215</v>
      </c>
    </row>
    <row r="13" spans="1:7" x14ac:dyDescent="0.2">
      <c r="B13" s="152"/>
      <c r="C13" s="152"/>
      <c r="D13" s="152"/>
      <c r="E13" s="152"/>
      <c r="F13" s="152"/>
      <c r="G13" s="152"/>
    </row>
  </sheetData>
  <mergeCells count="2">
    <mergeCell ref="B13:G13"/>
    <mergeCell ref="B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workbookViewId="0">
      <selection activeCell="B2" sqref="B2:G2"/>
    </sheetView>
  </sheetViews>
  <sheetFormatPr defaultRowHeight="12.75" x14ac:dyDescent="0.2"/>
  <cols>
    <col min="1" max="1" width="8.7109375" customWidth="1"/>
    <col min="2" max="2" width="30.42578125" customWidth="1"/>
    <col min="3" max="3" width="21.5703125" customWidth="1"/>
    <col min="4" max="4" width="23.140625" customWidth="1"/>
    <col min="5" max="5" width="16.85546875" customWidth="1"/>
    <col min="6" max="6" width="16.140625" customWidth="1"/>
    <col min="7" max="7" width="15.28515625" customWidth="1"/>
  </cols>
  <sheetData>
    <row r="1" spans="2:7" ht="21.75" customHeight="1" x14ac:dyDescent="0.2"/>
    <row r="2" spans="2:7" ht="22.5" customHeight="1" x14ac:dyDescent="0.2">
      <c r="B2" s="153" t="s">
        <v>273</v>
      </c>
      <c r="C2" s="153"/>
      <c r="D2" s="153"/>
      <c r="E2" s="153"/>
      <c r="F2" s="153"/>
      <c r="G2" s="153"/>
    </row>
    <row r="3" spans="2:7" ht="13.5" thickBot="1" x14ac:dyDescent="0.25"/>
    <row r="4" spans="2:7" ht="29.25" customHeight="1" x14ac:dyDescent="0.2">
      <c r="B4" s="74" t="s">
        <v>225</v>
      </c>
      <c r="C4" s="70">
        <v>2019</v>
      </c>
      <c r="D4" s="70">
        <v>2020</v>
      </c>
      <c r="E4" s="70" t="s">
        <v>1</v>
      </c>
      <c r="F4" s="70" t="s">
        <v>214</v>
      </c>
      <c r="G4" s="73" t="s">
        <v>229</v>
      </c>
    </row>
    <row r="5" spans="2:7" x14ac:dyDescent="0.2">
      <c r="B5" s="45" t="s">
        <v>239</v>
      </c>
      <c r="C5" s="18">
        <v>1235802</v>
      </c>
      <c r="D5" s="18">
        <v>301033</v>
      </c>
      <c r="E5" s="19">
        <f>D5-C5</f>
        <v>-934769</v>
      </c>
      <c r="F5" s="37">
        <f>E5/C5</f>
        <v>-0.75640677066390893</v>
      </c>
      <c r="G5" s="38">
        <f>D5/'2020'!$D$4</f>
        <v>0.19890896188172358</v>
      </c>
    </row>
    <row r="6" spans="2:7" x14ac:dyDescent="0.2">
      <c r="B6" s="45" t="s">
        <v>238</v>
      </c>
      <c r="C6" s="18">
        <v>1355489</v>
      </c>
      <c r="D6" s="18">
        <v>278477</v>
      </c>
      <c r="E6" s="19">
        <f t="shared" ref="E6:E25" si="0">D6-C6</f>
        <v>-1077012</v>
      </c>
      <c r="F6" s="37">
        <f>E6/C6</f>
        <v>-0.79455606058035144</v>
      </c>
      <c r="G6" s="38">
        <f>D6/'2020'!$D$4</f>
        <v>0.18400497944722585</v>
      </c>
    </row>
    <row r="7" spans="2:7" x14ac:dyDescent="0.2">
      <c r="B7" s="45" t="s">
        <v>240</v>
      </c>
      <c r="C7" s="18">
        <v>1256631</v>
      </c>
      <c r="D7" s="18">
        <v>273553</v>
      </c>
      <c r="E7" s="19">
        <f t="shared" si="0"/>
        <v>-983078</v>
      </c>
      <c r="F7" s="37">
        <f t="shared" ref="F7:F25" si="1">E7/C7</f>
        <v>-0.78231238923757251</v>
      </c>
      <c r="G7" s="38">
        <f>D7/'2020'!$D$4</f>
        <v>0.1807514234307572</v>
      </c>
    </row>
    <row r="8" spans="2:7" x14ac:dyDescent="0.2">
      <c r="B8" s="45" t="s">
        <v>252</v>
      </c>
      <c r="C8" s="18">
        <v>1355626</v>
      </c>
      <c r="D8" s="18">
        <v>202632</v>
      </c>
      <c r="E8" s="19">
        <f t="shared" si="0"/>
        <v>-1152994</v>
      </c>
      <c r="F8" s="37">
        <f t="shared" si="1"/>
        <v>-0.85052514484083364</v>
      </c>
      <c r="G8" s="38">
        <f>D8/'2020'!$D$4</f>
        <v>0.13389004117162376</v>
      </c>
    </row>
    <row r="9" spans="2:7" x14ac:dyDescent="0.2">
      <c r="B9" s="45" t="s">
        <v>280</v>
      </c>
      <c r="C9" s="18">
        <v>1211590</v>
      </c>
      <c r="D9" s="18">
        <v>184388</v>
      </c>
      <c r="E9" s="19">
        <f t="shared" si="0"/>
        <v>-1027202</v>
      </c>
      <c r="F9" s="37">
        <f t="shared" si="1"/>
        <v>-0.84781320413671291</v>
      </c>
      <c r="G9" s="38">
        <f>D9/'2020'!$D$4</f>
        <v>0.12183523289289629</v>
      </c>
    </row>
    <row r="10" spans="2:7" x14ac:dyDescent="0.2">
      <c r="B10" s="45" t="s">
        <v>241</v>
      </c>
      <c r="C10" s="18">
        <v>167157</v>
      </c>
      <c r="D10" s="18">
        <v>48244</v>
      </c>
      <c r="E10" s="19">
        <f t="shared" si="0"/>
        <v>-118913</v>
      </c>
      <c r="F10" s="37">
        <f t="shared" si="1"/>
        <v>-0.71138510502102814</v>
      </c>
      <c r="G10" s="38">
        <f>D10/'2020'!$D$4</f>
        <v>3.1877448509040118E-2</v>
      </c>
    </row>
    <row r="11" spans="2:7" x14ac:dyDescent="0.2">
      <c r="B11" s="45" t="s">
        <v>254</v>
      </c>
      <c r="C11" s="18">
        <v>215556</v>
      </c>
      <c r="D11" s="18">
        <v>46693</v>
      </c>
      <c r="E11" s="19">
        <f t="shared" si="0"/>
        <v>-168863</v>
      </c>
      <c r="F11" s="37">
        <f t="shared" si="1"/>
        <v>-0.78338343632281171</v>
      </c>
      <c r="G11" s="38">
        <f>D11/'2020'!$D$4</f>
        <v>3.085261800913295E-2</v>
      </c>
    </row>
    <row r="12" spans="2:7" x14ac:dyDescent="0.2">
      <c r="B12" s="45" t="s">
        <v>281</v>
      </c>
      <c r="C12" s="18">
        <v>219626</v>
      </c>
      <c r="D12" s="18">
        <v>39838</v>
      </c>
      <c r="E12" s="19">
        <f t="shared" si="0"/>
        <v>-179788</v>
      </c>
      <c r="F12" s="37">
        <f t="shared" si="1"/>
        <v>-0.8186098185096482</v>
      </c>
      <c r="G12" s="38">
        <f>D12/'2020'!$D$4</f>
        <v>2.632314471650651E-2</v>
      </c>
    </row>
    <row r="13" spans="2:7" x14ac:dyDescent="0.2">
      <c r="B13" s="45" t="s">
        <v>242</v>
      </c>
      <c r="C13" s="18">
        <v>92089</v>
      </c>
      <c r="D13" s="18">
        <v>35338</v>
      </c>
      <c r="E13" s="19">
        <f t="shared" si="0"/>
        <v>-56751</v>
      </c>
      <c r="F13" s="37">
        <f t="shared" si="1"/>
        <v>-0.61626252864077147</v>
      </c>
      <c r="G13" s="38">
        <f>D13/'2020'!$D$4</f>
        <v>2.3349748681959614E-2</v>
      </c>
    </row>
    <row r="14" spans="2:7" x14ac:dyDescent="0.2">
      <c r="B14" s="45" t="s">
        <v>282</v>
      </c>
      <c r="C14" s="18">
        <v>97911</v>
      </c>
      <c r="D14" s="18">
        <v>29911</v>
      </c>
      <c r="E14" s="19">
        <f t="shared" si="0"/>
        <v>-68000</v>
      </c>
      <c r="F14" s="37">
        <f t="shared" si="1"/>
        <v>-0.69450827792587144</v>
      </c>
      <c r="G14" s="38">
        <f>D14/'2020'!$D$4</f>
        <v>1.9763833064296056E-2</v>
      </c>
    </row>
    <row r="15" spans="2:7" x14ac:dyDescent="0.2">
      <c r="B15" s="45" t="s">
        <v>253</v>
      </c>
      <c r="C15" s="18">
        <v>258159</v>
      </c>
      <c r="D15" s="18">
        <v>19868</v>
      </c>
      <c r="E15" s="19">
        <f t="shared" si="0"/>
        <v>-238291</v>
      </c>
      <c r="F15" s="37">
        <f t="shared" si="1"/>
        <v>-0.92303967709822243</v>
      </c>
      <c r="G15" s="38">
        <f>D15/'2020'!$D$4</f>
        <v>1.3127873869861724E-2</v>
      </c>
    </row>
    <row r="16" spans="2:7" x14ac:dyDescent="0.2">
      <c r="B16" s="45" t="s">
        <v>283</v>
      </c>
      <c r="C16" s="18">
        <v>69403</v>
      </c>
      <c r="D16" s="18">
        <v>14691</v>
      </c>
      <c r="E16" s="19">
        <f t="shared" si="0"/>
        <v>-54712</v>
      </c>
      <c r="F16" s="37">
        <f t="shared" si="1"/>
        <v>-0.7883232713283288</v>
      </c>
      <c r="G16" s="38">
        <f>D16/'2020'!$D$4</f>
        <v>9.707146920784105E-3</v>
      </c>
    </row>
    <row r="17" spans="2:7" x14ac:dyDescent="0.2">
      <c r="B17" s="45" t="s">
        <v>284</v>
      </c>
      <c r="C17" s="18">
        <v>69835</v>
      </c>
      <c r="D17" s="18">
        <v>12701</v>
      </c>
      <c r="E17" s="19">
        <f t="shared" si="0"/>
        <v>-57134</v>
      </c>
      <c r="F17" s="37">
        <f t="shared" si="1"/>
        <v>-0.81812844562182285</v>
      </c>
      <c r="G17" s="38">
        <f>D17/'2020'!$D$4</f>
        <v>8.3922451188400311E-3</v>
      </c>
    </row>
    <row r="18" spans="2:7" x14ac:dyDescent="0.2">
      <c r="B18" s="45" t="s">
        <v>255</v>
      </c>
      <c r="C18" s="18">
        <v>46677</v>
      </c>
      <c r="D18" s="18">
        <v>9343</v>
      </c>
      <c r="E18" s="19">
        <f t="shared" si="0"/>
        <v>-37334</v>
      </c>
      <c r="F18" s="37">
        <f t="shared" si="1"/>
        <v>-0.79983717891038408</v>
      </c>
      <c r="G18" s="38">
        <f>D18/'2020'!$D$4</f>
        <v>6.1734309223937028E-3</v>
      </c>
    </row>
    <row r="19" spans="2:7" x14ac:dyDescent="0.2">
      <c r="B19" s="45" t="s">
        <v>257</v>
      </c>
      <c r="C19" s="18">
        <v>19291</v>
      </c>
      <c r="D19" s="18">
        <v>7534</v>
      </c>
      <c r="E19" s="19">
        <f t="shared" si="0"/>
        <v>-11757</v>
      </c>
      <c r="F19" s="37">
        <f t="shared" si="1"/>
        <v>-0.609455186356332</v>
      </c>
      <c r="G19" s="38">
        <f>D19/'2020'!$D$4</f>
        <v>4.9781257165058502E-3</v>
      </c>
    </row>
    <row r="20" spans="2:7" x14ac:dyDescent="0.2">
      <c r="B20" s="45" t="s">
        <v>256</v>
      </c>
      <c r="C20" s="18">
        <v>19362</v>
      </c>
      <c r="D20" s="18">
        <v>5271</v>
      </c>
      <c r="E20" s="19">
        <f t="shared" si="0"/>
        <v>-14091</v>
      </c>
      <c r="F20" s="37">
        <f t="shared" si="1"/>
        <v>-0.72776572668112793</v>
      </c>
      <c r="G20" s="38">
        <f>D20/'2020'!$D$4</f>
        <v>3.4828378884659327E-3</v>
      </c>
    </row>
    <row r="21" spans="2:7" x14ac:dyDescent="0.2">
      <c r="B21" s="45" t="s">
        <v>258</v>
      </c>
      <c r="C21" s="18">
        <v>32652</v>
      </c>
      <c r="D21" s="18">
        <v>2360</v>
      </c>
      <c r="E21" s="19">
        <f t="shared" si="0"/>
        <v>-30292</v>
      </c>
      <c r="F21" s="37">
        <f t="shared" si="1"/>
        <v>-0.92772265098615703</v>
      </c>
      <c r="G21" s="38">
        <f>D21/'2020'!$D$4</f>
        <v>1.5593810314512618E-3</v>
      </c>
    </row>
    <row r="22" spans="2:7" x14ac:dyDescent="0.2">
      <c r="B22" s="45" t="s">
        <v>260</v>
      </c>
      <c r="C22" s="18">
        <v>573</v>
      </c>
      <c r="D22" s="18">
        <v>937</v>
      </c>
      <c r="E22" s="19">
        <f t="shared" si="0"/>
        <v>364</v>
      </c>
      <c r="F22" s="37">
        <f t="shared" si="1"/>
        <v>0.63525305410122168</v>
      </c>
      <c r="G22" s="38">
        <f>D22/'2020'!$D$4</f>
        <v>6.1912712986009839E-4</v>
      </c>
    </row>
    <row r="23" spans="2:7" x14ac:dyDescent="0.2">
      <c r="B23" s="45" t="s">
        <v>259</v>
      </c>
      <c r="C23" s="18">
        <v>1895</v>
      </c>
      <c r="D23" s="18">
        <v>524</v>
      </c>
      <c r="E23" s="19">
        <f t="shared" si="0"/>
        <v>-1371</v>
      </c>
      <c r="F23" s="37">
        <f t="shared" si="1"/>
        <v>-0.7234828496042216</v>
      </c>
      <c r="G23" s="38">
        <f>D23/'2020'!$D$4</f>
        <v>3.4623544935612763E-4</v>
      </c>
    </row>
    <row r="24" spans="2:7" x14ac:dyDescent="0.2">
      <c r="B24" s="45" t="s">
        <v>243</v>
      </c>
      <c r="C24" s="18">
        <v>317</v>
      </c>
      <c r="D24" s="18">
        <v>74</v>
      </c>
      <c r="E24" s="19">
        <f t="shared" si="0"/>
        <v>-243</v>
      </c>
      <c r="F24" s="37">
        <f t="shared" si="1"/>
        <v>-0.7665615141955836</v>
      </c>
      <c r="G24" s="38">
        <f>D24/'2020'!$D$4</f>
        <v>4.889584590143787E-5</v>
      </c>
    </row>
    <row r="25" spans="2:7" ht="13.5" thickBot="1" x14ac:dyDescent="0.25">
      <c r="B25" s="46" t="s">
        <v>244</v>
      </c>
      <c r="C25" s="122">
        <v>133</v>
      </c>
      <c r="D25" s="122">
        <v>11</v>
      </c>
      <c r="E25" s="21">
        <f t="shared" si="0"/>
        <v>-122</v>
      </c>
      <c r="F25" s="130">
        <f t="shared" si="1"/>
        <v>-0.91729323308270672</v>
      </c>
      <c r="G25" s="39">
        <f>D25/'2020'!$D$4</f>
        <v>7.2683014177813048E-6</v>
      </c>
    </row>
    <row r="26" spans="2:7" x14ac:dyDescent="0.2">
      <c r="B26" s="64"/>
      <c r="C26" s="64"/>
      <c r="D26" s="64"/>
    </row>
    <row r="27" spans="2:7" x14ac:dyDescent="0.2">
      <c r="B27" s="64"/>
      <c r="C27" s="64"/>
      <c r="D27" s="64"/>
    </row>
    <row r="29" spans="2:7" x14ac:dyDescent="0.2">
      <c r="B29" s="53" t="s">
        <v>215</v>
      </c>
    </row>
    <row r="30" spans="2:7" x14ac:dyDescent="0.2">
      <c r="B30" s="152"/>
      <c r="C30" s="152"/>
      <c r="D30" s="152"/>
      <c r="E30" s="152"/>
      <c r="F30" s="152"/>
      <c r="G30" s="152"/>
    </row>
  </sheetData>
  <mergeCells count="2">
    <mergeCell ref="B30:G30"/>
    <mergeCell ref="B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H2"/>
    </sheetView>
  </sheetViews>
  <sheetFormatPr defaultRowHeight="12.75" x14ac:dyDescent="0.2"/>
  <cols>
    <col min="1" max="1" width="14" customWidth="1"/>
    <col min="2" max="4" width="16.7109375" customWidth="1"/>
    <col min="5" max="5" width="16.85546875" customWidth="1"/>
    <col min="6" max="6" width="16.140625" customWidth="1"/>
    <col min="7" max="7" width="15.28515625" customWidth="1"/>
    <col min="8" max="8" width="14.140625" customWidth="1"/>
  </cols>
  <sheetData>
    <row r="1" spans="2:8" ht="21.75" customHeight="1" x14ac:dyDescent="0.2"/>
    <row r="2" spans="2:8" ht="22.5" customHeight="1" x14ac:dyDescent="0.2">
      <c r="B2" s="153" t="s">
        <v>273</v>
      </c>
      <c r="C2" s="153"/>
      <c r="D2" s="153"/>
      <c r="E2" s="153"/>
      <c r="F2" s="153"/>
      <c r="G2" s="153"/>
      <c r="H2" s="153"/>
    </row>
    <row r="3" spans="2:8" ht="13.5" thickBot="1" x14ac:dyDescent="0.25"/>
    <row r="4" spans="2:8" ht="32.25" customHeight="1" x14ac:dyDescent="0.2">
      <c r="B4" s="154" t="s">
        <v>295</v>
      </c>
      <c r="C4" s="155"/>
      <c r="D4" s="71">
        <v>2019</v>
      </c>
      <c r="E4" s="71">
        <v>2020</v>
      </c>
      <c r="F4" s="71" t="s">
        <v>213</v>
      </c>
      <c r="G4" s="71" t="s">
        <v>214</v>
      </c>
      <c r="H4" s="140" t="s">
        <v>229</v>
      </c>
    </row>
    <row r="5" spans="2:8" x14ac:dyDescent="0.2">
      <c r="B5" s="156" t="s">
        <v>287</v>
      </c>
      <c r="C5" s="143" t="s">
        <v>288</v>
      </c>
      <c r="D5" s="143">
        <v>1984120</v>
      </c>
      <c r="E5" s="143">
        <v>330885</v>
      </c>
      <c r="F5" s="143">
        <f t="shared" ref="F5:F10" si="0">E5-D5</f>
        <v>-1653235</v>
      </c>
      <c r="G5" s="144">
        <f t="shared" ref="G5:G10" si="1">E5/D5-1</f>
        <v>-0.83323337298147293</v>
      </c>
      <c r="H5" s="145">
        <f>E5/'2020'!D4</f>
        <v>0.21863381042023336</v>
      </c>
    </row>
    <row r="6" spans="2:8" x14ac:dyDescent="0.2">
      <c r="B6" s="157"/>
      <c r="C6" s="19" t="s">
        <v>289</v>
      </c>
      <c r="D6" s="19">
        <v>3695443</v>
      </c>
      <c r="E6" s="19">
        <v>788553</v>
      </c>
      <c r="F6" s="19">
        <f t="shared" si="0"/>
        <v>-2906890</v>
      </c>
      <c r="G6" s="133">
        <f t="shared" si="1"/>
        <v>-0.78661475768940292</v>
      </c>
      <c r="H6" s="134">
        <f>E6/'2020'!D4</f>
        <v>0.52104008071779107</v>
      </c>
    </row>
    <row r="7" spans="2:8" ht="12.75" customHeight="1" x14ac:dyDescent="0.2">
      <c r="B7" s="157"/>
      <c r="C7" s="19" t="s">
        <v>290</v>
      </c>
      <c r="D7" s="19">
        <v>1901353</v>
      </c>
      <c r="E7" s="19">
        <v>380514</v>
      </c>
      <c r="F7" s="19">
        <f t="shared" si="0"/>
        <v>-1520839</v>
      </c>
      <c r="G7" s="133">
        <f t="shared" si="1"/>
        <v>-0.79987198589635911</v>
      </c>
      <c r="H7" s="134">
        <f>E7/'2020'!D4</f>
        <v>0.25142640415323958</v>
      </c>
    </row>
    <row r="8" spans="2:8" x14ac:dyDescent="0.2">
      <c r="B8" s="158"/>
      <c r="C8" s="19" t="s">
        <v>291</v>
      </c>
      <c r="D8" s="19">
        <v>144858</v>
      </c>
      <c r="E8" s="19">
        <v>13469</v>
      </c>
      <c r="F8" s="19">
        <f t="shared" si="0"/>
        <v>-131389</v>
      </c>
      <c r="G8" s="133">
        <f t="shared" si="1"/>
        <v>-0.90701928785431252</v>
      </c>
      <c r="H8" s="134">
        <f>E8/'2020'!D4</f>
        <v>8.8997047087360365E-3</v>
      </c>
    </row>
    <row r="9" spans="2:8" x14ac:dyDescent="0.2">
      <c r="B9" s="159" t="s">
        <v>292</v>
      </c>
      <c r="C9" s="19" t="s">
        <v>294</v>
      </c>
      <c r="D9" s="19">
        <v>5002270</v>
      </c>
      <c r="E9" s="19">
        <v>1166555</v>
      </c>
      <c r="F9" s="19">
        <f t="shared" si="0"/>
        <v>-3835715</v>
      </c>
      <c r="G9" s="133">
        <f t="shared" si="1"/>
        <v>-0.76679487512669242</v>
      </c>
      <c r="H9" s="134">
        <f>E9/'2020'!D4</f>
        <v>0.77080666912907914</v>
      </c>
    </row>
    <row r="10" spans="2:8" ht="13.5" thickBot="1" x14ac:dyDescent="0.25">
      <c r="B10" s="160"/>
      <c r="C10" s="21" t="s">
        <v>293</v>
      </c>
      <c r="D10" s="21">
        <v>2723504</v>
      </c>
      <c r="E10" s="21">
        <v>346866</v>
      </c>
      <c r="F10" s="21">
        <f t="shared" si="0"/>
        <v>-2376638</v>
      </c>
      <c r="G10" s="135">
        <f t="shared" si="1"/>
        <v>-0.8726398051921348</v>
      </c>
      <c r="H10" s="44">
        <f>E10/'2020'!D4</f>
        <v>0.22919333087092092</v>
      </c>
    </row>
    <row r="11" spans="2:8" x14ac:dyDescent="0.2">
      <c r="B11" s="64"/>
      <c r="C11" s="64"/>
      <c r="D11" s="64"/>
    </row>
    <row r="13" spans="2:8" x14ac:dyDescent="0.2">
      <c r="B13" s="53" t="s">
        <v>215</v>
      </c>
    </row>
    <row r="14" spans="2:8" x14ac:dyDescent="0.2">
      <c r="B14" s="152"/>
      <c r="C14" s="152"/>
      <c r="D14" s="152"/>
      <c r="E14" s="152"/>
      <c r="F14" s="152"/>
      <c r="G14" s="152"/>
    </row>
  </sheetData>
  <mergeCells count="5">
    <mergeCell ref="B4:C4"/>
    <mergeCell ref="B2:H2"/>
    <mergeCell ref="B14:G14"/>
    <mergeCell ref="B5:B8"/>
    <mergeCell ref="B9:B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108" t="s">
        <v>262</v>
      </c>
      <c r="C2" s="108" t="s">
        <v>263</v>
      </c>
    </row>
    <row r="3" spans="2:3" ht="66" customHeight="1" x14ac:dyDescent="0.2">
      <c r="B3" s="109" t="s">
        <v>274</v>
      </c>
      <c r="C3" s="110" t="s">
        <v>269</v>
      </c>
    </row>
    <row r="4" spans="2:3" ht="74.25" customHeight="1" x14ac:dyDescent="0.2">
      <c r="B4" s="109" t="s">
        <v>277</v>
      </c>
      <c r="C4" s="110" t="s">
        <v>268</v>
      </c>
    </row>
    <row r="5" spans="2:3" ht="20.25" customHeight="1" x14ac:dyDescent="0.2">
      <c r="B5" s="111" t="s">
        <v>264</v>
      </c>
      <c r="C5" s="115" t="s">
        <v>267</v>
      </c>
    </row>
    <row r="6" spans="2:3" ht="24.75" customHeight="1" x14ac:dyDescent="0.2">
      <c r="B6" s="111" t="s">
        <v>265</v>
      </c>
      <c r="C6" s="112" t="s">
        <v>270</v>
      </c>
    </row>
    <row r="7" spans="2:3" ht="56.25" customHeight="1" x14ac:dyDescent="0.2">
      <c r="B7" s="113" t="s">
        <v>266</v>
      </c>
      <c r="C7" s="114"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2020</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ასაკი და სქესი</vt:lpstr>
      <vt:lpstr>ტერმინები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Windows User</cp:lastModifiedBy>
  <cp:lastPrinted>2016-06-01T07:21:40Z</cp:lastPrinted>
  <dcterms:created xsi:type="dcterms:W3CDTF">2012-06-01T06:45:51Z</dcterms:created>
  <dcterms:modified xsi:type="dcterms:W3CDTF">2021-01-20T12:13:17Z</dcterms:modified>
</cp:coreProperties>
</file>