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arabuli\Downloads\"/>
    </mc:Choice>
  </mc:AlternateContent>
  <bookViews>
    <workbookView xWindow="0" yWindow="0" windowWidth="28800" windowHeight="12330" tabRatio="746"/>
  </bookViews>
  <sheets>
    <sheet name="2016" sheetId="1" r:id="rId1"/>
    <sheet name="ტოპ 15" sheetId="2" r:id="rId2"/>
    <sheet name="ვიზიტის ტიპები" sheetId="12" r:id="rId3"/>
    <sheet name="რეგიონები" sheetId="3" r:id="rId4"/>
    <sheet name="საზღვრის ტიპი" sheetId="10" r:id="rId5"/>
    <sheet name="საზღვარი" sheetId="11" r:id="rId6"/>
    <sheet name="ტერმინები" sheetId="13" r:id="rId7"/>
  </sheets>
  <calcPr calcId="162913"/>
</workbook>
</file>

<file path=xl/calcChain.xml><?xml version="1.0" encoding="utf-8"?>
<calcChain xmlns="http://schemas.openxmlformats.org/spreadsheetml/2006/main">
  <c r="E4" i="1" l="1"/>
  <c r="E7" i="12" l="1"/>
  <c r="F7" i="12"/>
  <c r="G7" i="12"/>
  <c r="E8" i="12"/>
  <c r="F8" i="12"/>
  <c r="G8" i="12"/>
  <c r="F2" i="1" l="1"/>
  <c r="E2" i="1"/>
  <c r="G5" i="11" l="1"/>
  <c r="G6" i="12"/>
  <c r="G5" i="12"/>
  <c r="F3" i="1"/>
  <c r="E3" i="1"/>
  <c r="E20" i="11" l="1"/>
  <c r="F20" i="11" s="1"/>
  <c r="G9" i="12" l="1"/>
  <c r="F9" i="12"/>
  <c r="E9" i="12"/>
  <c r="F6" i="12"/>
  <c r="E6" i="12"/>
  <c r="F5" i="12"/>
  <c r="E5" i="12"/>
  <c r="E5" i="10" l="1"/>
  <c r="F5" i="10" s="1"/>
  <c r="E14" i="11" l="1"/>
  <c r="F14" i="11" s="1"/>
  <c r="C5" i="3" l="1"/>
  <c r="G20" i="11"/>
  <c r="C10" i="3"/>
  <c r="E24" i="11"/>
  <c r="F24" i="11" s="1"/>
  <c r="E23" i="11"/>
  <c r="F23" i="11" s="1"/>
  <c r="E22" i="11"/>
  <c r="F22" i="11" s="1"/>
  <c r="E21" i="11"/>
  <c r="F21" i="11" s="1"/>
  <c r="E19" i="11"/>
  <c r="F19" i="11" s="1"/>
  <c r="E18" i="11"/>
  <c r="F18" i="11" s="1"/>
  <c r="E17" i="11"/>
  <c r="F17" i="11" s="1"/>
  <c r="E16" i="11"/>
  <c r="F16" i="11" s="1"/>
  <c r="E15" i="11"/>
  <c r="F15" i="11" s="1"/>
  <c r="E13" i="11"/>
  <c r="F13" i="11" s="1"/>
  <c r="E12" i="11"/>
  <c r="F12" i="11" s="1"/>
  <c r="E11" i="11"/>
  <c r="F11" i="11" s="1"/>
  <c r="E10" i="11"/>
  <c r="F10" i="11" s="1"/>
  <c r="E9" i="11"/>
  <c r="F9" i="11" s="1"/>
  <c r="E8" i="11"/>
  <c r="F8" i="11" s="1"/>
  <c r="E7" i="11"/>
  <c r="F7" i="11" s="1"/>
  <c r="E6" i="11"/>
  <c r="F6" i="11" s="1"/>
  <c r="E5" i="11"/>
  <c r="F5" i="11" s="1"/>
  <c r="C7" i="3" l="1"/>
  <c r="C9" i="3"/>
  <c r="C8" i="3"/>
  <c r="C6" i="3"/>
  <c r="E8" i="10"/>
  <c r="F8" i="10" s="1"/>
  <c r="E7" i="10"/>
  <c r="F7" i="10" s="1"/>
  <c r="E6" i="10"/>
  <c r="F6" i="10" s="1"/>
  <c r="D6" i="3" l="1"/>
  <c r="G6" i="3" l="1"/>
  <c r="G8" i="10"/>
  <c r="G5" i="10"/>
  <c r="G6" i="10"/>
  <c r="G7" i="10"/>
  <c r="D5" i="3"/>
  <c r="G5" i="3" s="1"/>
  <c r="G7" i="11"/>
  <c r="G9" i="11"/>
  <c r="G11" i="11"/>
  <c r="G13" i="11"/>
  <c r="G15" i="11"/>
  <c r="G17" i="11"/>
  <c r="G19" i="11"/>
  <c r="G22" i="11"/>
  <c r="G24" i="11"/>
  <c r="G6" i="11"/>
  <c r="G8" i="11"/>
  <c r="G10" i="11"/>
  <c r="G12" i="11"/>
  <c r="G14" i="11"/>
  <c r="G16" i="11"/>
  <c r="G18" i="11"/>
  <c r="G21" i="11"/>
  <c r="G23" i="11"/>
  <c r="F6" i="2" l="1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5" i="2"/>
  <c r="G5" i="2" s="1"/>
  <c r="D10" i="3" l="1"/>
  <c r="G10" i="3" s="1"/>
  <c r="E10" i="3" l="1"/>
  <c r="F10" i="3" s="1"/>
  <c r="D7" i="3"/>
  <c r="G7" i="3" s="1"/>
  <c r="D8" i="3"/>
  <c r="G8" i="3" s="1"/>
  <c r="E7" i="3" l="1"/>
  <c r="F7" i="3" s="1"/>
  <c r="E8" i="3"/>
  <c r="F8" i="3" s="1"/>
  <c r="E6" i="3"/>
  <c r="F6" i="3" s="1"/>
  <c r="D9" i="3"/>
  <c r="G9" i="3" s="1"/>
  <c r="E9" i="3" l="1"/>
  <c r="F9" i="3" s="1"/>
  <c r="E5" i="3" l="1"/>
  <c r="F5" i="3" s="1"/>
</calcChain>
</file>

<file path=xl/sharedStrings.xml><?xml version="1.0" encoding="utf-8"?>
<sst xmlns="http://schemas.openxmlformats.org/spreadsheetml/2006/main" count="329" uniqueCount="288">
  <si>
    <t>ქვეყანა</t>
  </si>
  <si>
    <t>ცვლილება</t>
  </si>
  <si>
    <t>ევროპა</t>
  </si>
  <si>
    <t>ცენტრალური და აღმოსავლეთ ევროპა</t>
  </si>
  <si>
    <t>სომხეთი</t>
  </si>
  <si>
    <t>აზერბაიჯანი</t>
  </si>
  <si>
    <t>ბელარუსი</t>
  </si>
  <si>
    <t>ბულგარეთი</t>
  </si>
  <si>
    <t>ჩეხეთი</t>
  </si>
  <si>
    <t>ესტონეთი</t>
  </si>
  <si>
    <t>უნგრეთი</t>
  </si>
  <si>
    <t>ყაზახეთი</t>
  </si>
  <si>
    <t>ყირგიზეთი</t>
  </si>
  <si>
    <t>ლატვია</t>
  </si>
  <si>
    <t>მოლდოვა</t>
  </si>
  <si>
    <t>პოლონეთი</t>
  </si>
  <si>
    <t>რუმინეთი</t>
  </si>
  <si>
    <t>რუსეთი</t>
  </si>
  <si>
    <t>სლოვაკეთი</t>
  </si>
  <si>
    <t>ტაჯიკეთი</t>
  </si>
  <si>
    <t>თურქმენეთი</t>
  </si>
  <si>
    <t>უკრაინა</t>
  </si>
  <si>
    <t>უზბეკეთი</t>
  </si>
  <si>
    <t>ჩრდილოეთ ევროპა</t>
  </si>
  <si>
    <t>დანია</t>
  </si>
  <si>
    <t>ფინეთი</t>
  </si>
  <si>
    <t>ისლანდია</t>
  </si>
  <si>
    <t>ირლანდია</t>
  </si>
  <si>
    <t>ნორვეგია</t>
  </si>
  <si>
    <t>შვედეთი</t>
  </si>
  <si>
    <t>გაერთიანებული სამეფო</t>
  </si>
  <si>
    <t>სამხრეთ ევროპა</t>
  </si>
  <si>
    <t>ალბანეთი</t>
  </si>
  <si>
    <t>ანდორა</t>
  </si>
  <si>
    <t>ხორვატია</t>
  </si>
  <si>
    <t>საბერძნეთი</t>
  </si>
  <si>
    <t>ვატიკანი</t>
  </si>
  <si>
    <t>იტალია</t>
  </si>
  <si>
    <t>მალტა</t>
  </si>
  <si>
    <t>მონტენეგრო</t>
  </si>
  <si>
    <t>პორტუგალია</t>
  </si>
  <si>
    <t>სან მარინო</t>
  </si>
  <si>
    <t>სლოვენია</t>
  </si>
  <si>
    <t>ესპანეთი</t>
  </si>
  <si>
    <t>დასავლეთ ევროპა</t>
  </si>
  <si>
    <t>ბელგია</t>
  </si>
  <si>
    <t>საფრანგეთი</t>
  </si>
  <si>
    <t>გერმანია</t>
  </si>
  <si>
    <t>ლიხტენშტეინი</t>
  </si>
  <si>
    <t>ლუქსემბურგი</t>
  </si>
  <si>
    <t>ნიდერლანდები</t>
  </si>
  <si>
    <t>შვეიცარია</t>
  </si>
  <si>
    <t>აღმოსავლეთ/ხმელთაშუა ევროპა</t>
  </si>
  <si>
    <t>კვიპროსი</t>
  </si>
  <si>
    <t>ისრაელი</t>
  </si>
  <si>
    <t>თურქეთი</t>
  </si>
  <si>
    <t>ამერიკა</t>
  </si>
  <si>
    <t>კარიბი</t>
  </si>
  <si>
    <t>ანტიგუა და ბარბუდა</t>
  </si>
  <si>
    <t>ბაჰამის კუნძულები</t>
  </si>
  <si>
    <t>ავსტრალია</t>
  </si>
  <si>
    <t>ავსტრია</t>
  </si>
  <si>
    <t>ავღანეთი</t>
  </si>
  <si>
    <t>ალჟირი</t>
  </si>
  <si>
    <t>ამერიკის სამოა</t>
  </si>
  <si>
    <t>ამერიკის შეერთებული შტატები</t>
  </si>
  <si>
    <t>არაბთა გაერთიანებული საემიროები</t>
  </si>
  <si>
    <t>არგენტინა</t>
  </si>
  <si>
    <t>ახალი ზელანდია</t>
  </si>
  <si>
    <t>ბანგლადეში</t>
  </si>
  <si>
    <t>ბაჰრეინი</t>
  </si>
  <si>
    <t>ბოლივია</t>
  </si>
  <si>
    <t>ბრაზილია</t>
  </si>
  <si>
    <t>განა</t>
  </si>
  <si>
    <t>გვინეა</t>
  </si>
  <si>
    <t>დომინიკა</t>
  </si>
  <si>
    <t>დომინიკის რესპუბლიკა</t>
  </si>
  <si>
    <t>ეგვიპტე</t>
  </si>
  <si>
    <t>ეთიოპია</t>
  </si>
  <si>
    <t>ეკვადორი</t>
  </si>
  <si>
    <t>ერაყი</t>
  </si>
  <si>
    <t>ველისი და ფუტუნა</t>
  </si>
  <si>
    <t>ვენესუელა</t>
  </si>
  <si>
    <t>ვიეტნამი</t>
  </si>
  <si>
    <t>ვირჯინიის კუნძულები, დიდი ბრიტანეთი</t>
  </si>
  <si>
    <t>ზამბია</t>
  </si>
  <si>
    <t>ზიმბაბვე</t>
  </si>
  <si>
    <t>იამაიკა</t>
  </si>
  <si>
    <t>იაპონია</t>
  </si>
  <si>
    <t>იემენი</t>
  </si>
  <si>
    <t>ინდოეთი</t>
  </si>
  <si>
    <t>ინდონეზია</t>
  </si>
  <si>
    <t>იორდანია</t>
  </si>
  <si>
    <t>ირანი</t>
  </si>
  <si>
    <t>კაბო-ვერდე</t>
  </si>
  <si>
    <t>კამერუნი</t>
  </si>
  <si>
    <t>კანადა</t>
  </si>
  <si>
    <t>კატარი</t>
  </si>
  <si>
    <t>კენია</t>
  </si>
  <si>
    <t>კონგო</t>
  </si>
  <si>
    <t>კორეის რესპუბლიკა</t>
  </si>
  <si>
    <t>კოსტა-რიკა</t>
  </si>
  <si>
    <t>კოტ-დივუარი</t>
  </si>
  <si>
    <t>კუბა</t>
  </si>
  <si>
    <t>ლიბანი</t>
  </si>
  <si>
    <t>ლიბერია</t>
  </si>
  <si>
    <t>მადაგასკარი</t>
  </si>
  <si>
    <t>მავრიკი</t>
  </si>
  <si>
    <t>მალაიზია</t>
  </si>
  <si>
    <t>მაროკო</t>
  </si>
  <si>
    <t>მარშალის კუნძულები</t>
  </si>
  <si>
    <t>მექსიკა</t>
  </si>
  <si>
    <t>მიანმარი</t>
  </si>
  <si>
    <t>მოზამბიკი</t>
  </si>
  <si>
    <t>მონღოლეთი</t>
  </si>
  <si>
    <t>ნეპალი</t>
  </si>
  <si>
    <t>ნიგერია</t>
  </si>
  <si>
    <t>ნიდერლანდის ანტილები</t>
  </si>
  <si>
    <t>ომანი</t>
  </si>
  <si>
    <t>პაკისტანი</t>
  </si>
  <si>
    <t>პალესტინა</t>
  </si>
  <si>
    <t>პანამა</t>
  </si>
  <si>
    <t>პაპუა ახალი გვინეა</t>
  </si>
  <si>
    <t>პარაგვაი</t>
  </si>
  <si>
    <t>პერუ</t>
  </si>
  <si>
    <t>რუანდა</t>
  </si>
  <si>
    <t>სალვადორი</t>
  </si>
  <si>
    <t>სამხრეთ აფრიკა</t>
  </si>
  <si>
    <t>საუდის არაბეთი</t>
  </si>
  <si>
    <t>საფრანგეთის პოლინეზია</t>
  </si>
  <si>
    <t>სეიშელის კუნძულები</t>
  </si>
  <si>
    <t>სენეგალი</t>
  </si>
  <si>
    <t>სენტ ვინსენტი და გრენადინები</t>
  </si>
  <si>
    <t>სენტ კრისტოფერი და ნევის</t>
  </si>
  <si>
    <t>სიერა-ლეონე</t>
  </si>
  <si>
    <t>სინგაპური</t>
  </si>
  <si>
    <t>სირია</t>
  </si>
  <si>
    <t>სომალი</t>
  </si>
  <si>
    <t>სუდანი</t>
  </si>
  <si>
    <t>სხვა</t>
  </si>
  <si>
    <t>ტაივანი (ჩინეთის პროვინცია)</t>
  </si>
  <si>
    <t>ტაილანდი</t>
  </si>
  <si>
    <t>ტერქსისა და კაიკოსის კუნძულები</t>
  </si>
  <si>
    <t>ტრინიდადი და ტობაგო</t>
  </si>
  <si>
    <t>ტუვალუ</t>
  </si>
  <si>
    <t>ტუნისი</t>
  </si>
  <si>
    <t>უგანდა</t>
  </si>
  <si>
    <t>ურუგვაი</t>
  </si>
  <si>
    <t>ფილიპინები</t>
  </si>
  <si>
    <t>ქუვეითი</t>
  </si>
  <si>
    <t>შრი-ლანკა</t>
  </si>
  <si>
    <t>ჩილე</t>
  </si>
  <si>
    <t>ჩინეთი</t>
  </si>
  <si>
    <t>ჰაიტი</t>
  </si>
  <si>
    <t>ჰონდურასი</t>
  </si>
  <si>
    <t>ანგოლა</t>
  </si>
  <si>
    <t>ბარბადოსი</t>
  </si>
  <si>
    <t>გვატემალა</t>
  </si>
  <si>
    <t>გვინეა-ბისაუ</t>
  </si>
  <si>
    <t>ლიბია</t>
  </si>
  <si>
    <t>მალი</t>
  </si>
  <si>
    <t>ნამიბია</t>
  </si>
  <si>
    <t>ჰონგკონგი, ჩინეთის სახალხო რესპუბლიკა</t>
  </si>
  <si>
    <t>ერიტრეა</t>
  </si>
  <si>
    <t>ვანუატუ</t>
  </si>
  <si>
    <t>ნიგერი</t>
  </si>
  <si>
    <t>ნიკარაგუა</t>
  </si>
  <si>
    <t>ჩრდილოეთ კორეა</t>
  </si>
  <si>
    <t>ბენინი</t>
  </si>
  <si>
    <t>ბოტსვანა</t>
  </si>
  <si>
    <t>ბურუნდი</t>
  </si>
  <si>
    <t>გაბონი</t>
  </si>
  <si>
    <t>გამბია</t>
  </si>
  <si>
    <t>კამბოჯა</t>
  </si>
  <si>
    <t>მავრიტანია</t>
  </si>
  <si>
    <t>მალდივი</t>
  </si>
  <si>
    <t>რეუნიონი</t>
  </si>
  <si>
    <t>სამოა</t>
  </si>
  <si>
    <t>სოლომონის კუნძულები</t>
  </si>
  <si>
    <t>ტანზანია</t>
  </si>
  <si>
    <t>ტონგა</t>
  </si>
  <si>
    <t>ფიჯი</t>
  </si>
  <si>
    <t>ჯიბუტი</t>
  </si>
  <si>
    <t>ნაურუ</t>
  </si>
  <si>
    <t>მალავი</t>
  </si>
  <si>
    <t>ბურკინა-ფასო</t>
  </si>
  <si>
    <t>სვაზილენდი</t>
  </si>
  <si>
    <t>გრენადა</t>
  </si>
  <si>
    <t>ბელიზი</t>
  </si>
  <si>
    <t>ბუტანი</t>
  </si>
  <si>
    <t>კომორის კუნძულები</t>
  </si>
  <si>
    <t>პალაუ</t>
  </si>
  <si>
    <t>სენტ-ლუსია</t>
  </si>
  <si>
    <t>სან-ტომე და პრინსიპი</t>
  </si>
  <si>
    <t>ტოგო</t>
  </si>
  <si>
    <t>ჩადი</t>
  </si>
  <si>
    <t>ლესოტო</t>
  </si>
  <si>
    <t>გაერო</t>
  </si>
  <si>
    <t>ცენტრალური ამერ.</t>
  </si>
  <si>
    <t>ჩრდილოეთ ამერ.</t>
  </si>
  <si>
    <t>სამხრეთ ამერ.</t>
  </si>
  <si>
    <t>აღმოსავლეთ აზია/წყნარი ოკეანის აუზი</t>
  </si>
  <si>
    <t>ჩრდილო-აღმოსავლეთ აზია</t>
  </si>
  <si>
    <t>ოკეანეთი</t>
  </si>
  <si>
    <t>სამხრეთ აზია</t>
  </si>
  <si>
    <t>სამხრეთ-აღმოსავლეთ აზია</t>
  </si>
  <si>
    <t>შუა აღმოსავლეთი</t>
  </si>
  <si>
    <t>აფრიკა</t>
  </si>
  <si>
    <t>აღმოსავლეთ აფრიკა</t>
  </si>
  <si>
    <t>დასავლეთ აფრიკა</t>
  </si>
  <si>
    <t>ჩრდილოეთ აფრიკა</t>
  </si>
  <si>
    <t>ცენტრალური აფრიკა</t>
  </si>
  <si>
    <t xml:space="preserve">ცვლილება </t>
  </si>
  <si>
    <t>ცვლილება %</t>
  </si>
  <si>
    <t>წყარო: საქართველოს შინაგან საქმეთა სამინისტრო, საინფორმაციო-ანალიტიკური დეპარტამენტი</t>
  </si>
  <si>
    <t>რეგიონი</t>
  </si>
  <si>
    <t>ბოსნია და ჰერცეგოვინა</t>
  </si>
  <si>
    <t>სერბეთი</t>
  </si>
  <si>
    <t>ახლო/შუა აღმოსავლეთი</t>
  </si>
  <si>
    <t>ტიპი</t>
  </si>
  <si>
    <t>საჰაერო</t>
  </si>
  <si>
    <t>სახმელეთო</t>
  </si>
  <si>
    <t>სარკინიგზო</t>
  </si>
  <si>
    <t>საზღვაო</t>
  </si>
  <si>
    <t>საზღვარი</t>
  </si>
  <si>
    <t>მთლიანი ჯამი</t>
  </si>
  <si>
    <t>ანგილია</t>
  </si>
  <si>
    <t>ბრუნეი დარუსალამი</t>
  </si>
  <si>
    <t>წილი %</t>
  </si>
  <si>
    <t>წილი%</t>
  </si>
  <si>
    <t>ვიზიტის ტიპი</t>
  </si>
  <si>
    <t>ერთდღიანი ვიზიტი</t>
  </si>
  <si>
    <t>პუერტო-რიკო</t>
  </si>
  <si>
    <t>გაიანა</t>
  </si>
  <si>
    <t>ვირჯინიის კუნძულები, ა.შ.შ.</t>
  </si>
  <si>
    <t>კაიმანის კუნძულები</t>
  </si>
  <si>
    <t>ლაოსი</t>
  </si>
  <si>
    <t>სარფი</t>
  </si>
  <si>
    <t>წითელი ხიდი</t>
  </si>
  <si>
    <t>სადახლო</t>
  </si>
  <si>
    <t>ყაზბეგი</t>
  </si>
  <si>
    <t>ცოდნა</t>
  </si>
  <si>
    <t>ნინოწმინდა</t>
  </si>
  <si>
    <t>ვალე</t>
  </si>
  <si>
    <t>ვახტანგისი</t>
  </si>
  <si>
    <t>კარწახი</t>
  </si>
  <si>
    <t>გუგუთი</t>
  </si>
  <si>
    <t>სამთაწყარო</t>
  </si>
  <si>
    <t>ახკერპი</t>
  </si>
  <si>
    <t>მონაკო</t>
  </si>
  <si>
    <t>ცენტრალური აფრიკის რესპუბლიკა</t>
  </si>
  <si>
    <t>მაიოტა</t>
  </si>
  <si>
    <t>საფრანგეთის გვიანა</t>
  </si>
  <si>
    <t>სურინამი</t>
  </si>
  <si>
    <t>საქართველო (არარეზიდენტი)</t>
  </si>
  <si>
    <t>საერათაშორისო ვიზიტორების მიერ განხორციელებული ვიზიტები</t>
  </si>
  <si>
    <t>ტურისტული ვიზიტი</t>
  </si>
  <si>
    <t>სხვა (არატურისტული)</t>
  </si>
  <si>
    <t>თბილისის აეროპორტი</t>
  </si>
  <si>
    <t>ბათუმის აეროპორტი</t>
  </si>
  <si>
    <t>ქუთაისის აეროპორტი</t>
  </si>
  <si>
    <t>გარდაბნის რკინიგზა</t>
  </si>
  <si>
    <t>ფოთის პორტი</t>
  </si>
  <si>
    <t>ბათუმის პორტი</t>
  </si>
  <si>
    <t>სადახლოს რკინიგზა</t>
  </si>
  <si>
    <t>ყულევის პორტი</t>
  </si>
  <si>
    <t>სხვა ვიზიტები (არატურისტული)</t>
  </si>
  <si>
    <t>საერათაშორისო მოგზაურების ვიზიტები</t>
  </si>
  <si>
    <t>ტერმინი</t>
  </si>
  <si>
    <t>განსაზღვრება</t>
  </si>
  <si>
    <r>
      <rPr>
        <b/>
        <sz val="9"/>
        <rFont val="Sylfaen"/>
        <family val="1"/>
        <charset val="204"/>
      </rPr>
      <t>*მოგზაური</t>
    </r>
    <r>
      <rPr>
        <sz val="9"/>
        <rFont val="Sylfaen"/>
        <family val="1"/>
        <charset val="204"/>
      </rPr>
      <t xml:space="preserve"> არის ნებისმიერი ასაკის არარეზიდენტი პირი, რომელიც გადაადგილდება სხვადასხვა გეოგრაფიულ არეალს შორის ნებისმიერი ხანგრძლივობითა და მიზნით.  ის </t>
    </r>
    <r>
      <rPr>
        <sz val="8"/>
        <rFont val="Sylfaen"/>
        <family val="1"/>
        <charset val="204"/>
      </rPr>
      <t>გამორიცხავს საქართველოს რეზიდენტ სხვა ქვეყნის მოქალაქეებს და მოიცავს საქართველოს მოქალაქეებს, რომლებიც უცხო ქვეყნის რეზიდენტები არიან.</t>
    </r>
  </si>
  <si>
    <r>
      <rPr>
        <b/>
        <sz val="9"/>
        <rFont val="Sylfaen"/>
        <family val="1"/>
        <charset val="204"/>
      </rPr>
      <t>*ვიზიტორი</t>
    </r>
    <r>
      <rPr>
        <sz val="9"/>
        <rFont val="Sylfaen"/>
        <family val="1"/>
        <charset val="204"/>
      </rPr>
      <t xml:space="preserve"> არის 15 წლის ან უფროსი ასაკის საქართველოს არარეზიდენტი მოგზაური, რომელმაც </t>
    </r>
    <r>
      <rPr>
        <sz val="9"/>
        <color rgb="FF000000"/>
        <rFont val="Sylfaen"/>
        <family val="1"/>
        <charset val="204"/>
      </rPr>
      <t xml:space="preserve">განახორციელა ვიზიტი </t>
    </r>
    <r>
      <rPr>
        <sz val="9"/>
        <rFont val="Sylfaen"/>
        <family val="1"/>
        <charset val="204"/>
      </rPr>
      <t xml:space="preserve">საკუთარი ჩვეული გარემოდან </t>
    </r>
    <r>
      <rPr>
        <sz val="9"/>
        <color rgb="FF000000"/>
        <rFont val="Sylfaen"/>
        <family val="1"/>
        <charset val="204"/>
      </rPr>
      <t xml:space="preserve">საქართველოს ტერიტორიაზე </t>
    </r>
    <r>
      <rPr>
        <sz val="9"/>
        <rFont val="Sylfaen"/>
        <family val="1"/>
        <charset val="204"/>
      </rPr>
      <t>ერთ წელზე ნაკლები დროით</t>
    </r>
    <r>
      <rPr>
        <sz val="9"/>
        <color rgb="FF000000"/>
        <rFont val="Sylfaen"/>
        <family val="1"/>
        <charset val="204"/>
      </rPr>
      <t>. საქართველოში ჩვეული გარემოს განსასაზღვრად შემდეგი მეთოდი გამოიყენება, ჩვეულ გარემოში ითვლება ის  ვიზიტები რომელიც თვეში 8-ჯერ ან 8-ზე მეტჯერ ხორციელდება.</t>
    </r>
  </si>
  <si>
    <r>
      <rPr>
        <b/>
        <sz val="9"/>
        <rFont val="Sylfaen"/>
        <family val="1"/>
        <charset val="204"/>
      </rPr>
      <t>*ტურისტი</t>
    </r>
    <r>
      <rPr>
        <sz val="11"/>
        <rFont val="Sylfaen"/>
        <family val="1"/>
        <charset val="204"/>
      </rPr>
      <t xml:space="preserve"> </t>
    </r>
    <r>
      <rPr>
        <sz val="9"/>
        <rFont val="Sylfaen"/>
        <family val="1"/>
        <charset val="204"/>
      </rPr>
      <t>არის ვიზიტორი, რომელმაც ღამე გაათენა საქართველოს ტერიტორიაზე.</t>
    </r>
  </si>
  <si>
    <t>ტურისტული ვიზიტი*</t>
  </si>
  <si>
    <t>ერთდღიანი ვიზიტი*</t>
  </si>
  <si>
    <r>
      <t>*ერთდღიანი ვიზიტორი (ექსკურსანტი)</t>
    </r>
    <r>
      <rPr>
        <sz val="11"/>
        <rFont val="Sylfaen"/>
        <family val="1"/>
        <charset val="204"/>
      </rPr>
      <t xml:space="preserve"> </t>
    </r>
    <r>
      <rPr>
        <sz val="9"/>
        <rFont val="Sylfaen"/>
        <family val="1"/>
        <charset val="204"/>
      </rPr>
      <t>არის ვიზიტორი, რომელიც ღამეს არ ათენებს საქართველოს ტერიტორიაზე.</t>
    </r>
  </si>
  <si>
    <t>სხვა (არატურისტული)*</t>
  </si>
  <si>
    <t>ა შ შ</t>
  </si>
  <si>
    <t>მათ შორის:</t>
  </si>
  <si>
    <t>საერთაშორისო მოგზაურების ვიზიტები</t>
  </si>
  <si>
    <t>საერთაშორისო ვიზიტორების მიერ განხორციელებული ვიზიტები</t>
  </si>
  <si>
    <t>საერთაშორისო არარეზიდენტი მოგზაურების* ვიზიტები</t>
  </si>
  <si>
    <t>საერთაშორისო ვიზიტორების* მიერ განხორციელებული ვიზიტები</t>
  </si>
  <si>
    <t>საერთაშორისო მოგზაურობის კლასიფიკაცია</t>
  </si>
  <si>
    <r>
      <rPr>
        <b/>
        <sz val="9"/>
        <rFont val="Sylfaen"/>
        <family val="1"/>
        <charset val="204"/>
      </rPr>
      <t xml:space="preserve">*სხვა კატეგორია - </t>
    </r>
    <r>
      <rPr>
        <sz val="9"/>
        <rFont val="Sylfaen"/>
        <family val="1"/>
        <charset val="204"/>
      </rPr>
      <t>მოიცავს ყველა იმ ვიზიტს, რომელიც არ შედის საერთაშორისო ვიზიტორების მიერ განხორიცელებული ვიზიტების რაოდენობაში.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(8 და 8-ზე მეტი თვეში).</t>
    </r>
  </si>
  <si>
    <t xml:space="preserve">ჩრდილოეთ მაკედონიის რესპუბლიკა </t>
  </si>
  <si>
    <t>ლიეტუვა</t>
  </si>
  <si>
    <t>კოლომბია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</si>
</sst>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9"/>
      <color rgb="FFFFFFFF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9"/>
      <name val="Sylfaen"/>
      <family val="1"/>
      <charset val="204"/>
    </font>
    <font>
      <sz val="9"/>
      <name val="Sylfaen"/>
      <family val="1"/>
      <charset val="204"/>
    </font>
    <font>
      <sz val="8"/>
      <name val="Sylfaen"/>
      <family val="1"/>
      <charset val="204"/>
    </font>
    <font>
      <sz val="11"/>
      <name val="Sylfaen"/>
      <family val="1"/>
      <charset val="204"/>
    </font>
    <font>
      <sz val="9"/>
      <color rgb="FF000000"/>
      <name val="Sylfae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rgb="FF7F7F7F"/>
      </left>
      <right style="dotted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164" fontId="7" fillId="0" borderId="0" applyFont="0" applyFill="0" applyBorder="0" applyAlignment="0" applyProtection="0"/>
    <xf numFmtId="0" fontId="7" fillId="0" borderId="0"/>
    <xf numFmtId="9" fontId="5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4" borderId="13" applyNumberFormat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2" fillId="7" borderId="0" applyNumberFormat="0" applyBorder="0" applyAlignment="0" applyProtection="0"/>
  </cellStyleXfs>
  <cellXfs count="140">
    <xf numFmtId="0" fontId="0" fillId="0" borderId="0" xfId="0">
      <alignment vertical="center"/>
    </xf>
    <xf numFmtId="0" fontId="4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Alignme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/>
    <xf numFmtId="3" fontId="13" fillId="0" borderId="10" xfId="2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3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" xfId="2" applyNumberFormat="1" applyFont="1" applyBorder="1" applyAlignment="1">
      <alignment horizontal="center" vertical="center"/>
    </xf>
    <xf numFmtId="3" fontId="14" fillId="0" borderId="1" xfId="4" applyNumberFormat="1" applyFont="1" applyBorder="1" applyAlignment="1">
      <alignment horizontal="center" vertical="center"/>
    </xf>
    <xf numFmtId="3" fontId="14" fillId="0" borderId="4" xfId="2" applyNumberFormat="1" applyFont="1" applyBorder="1" applyAlignment="1">
      <alignment horizontal="center" vertical="center"/>
    </xf>
    <xf numFmtId="3" fontId="14" fillId="0" borderId="4" xfId="4" applyNumberFormat="1" applyFont="1" applyBorder="1" applyAlignment="1">
      <alignment horizontal="center" vertical="center"/>
    </xf>
    <xf numFmtId="3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Alignment="1"/>
    <xf numFmtId="3" fontId="10" fillId="0" borderId="1" xfId="0" applyNumberFormat="1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3" fontId="12" fillId="0" borderId="0" xfId="0" applyNumberFormat="1" applyFont="1">
      <alignment vertical="center"/>
    </xf>
    <xf numFmtId="9" fontId="12" fillId="0" borderId="0" xfId="3" applyFont="1">
      <alignment vertical="center"/>
    </xf>
    <xf numFmtId="165" fontId="9" fillId="0" borderId="23" xfId="3" applyNumberFormat="1" applyFont="1" applyFill="1" applyBorder="1" applyAlignment="1">
      <alignment horizontal="center" vertical="center"/>
    </xf>
    <xf numFmtId="165" fontId="9" fillId="0" borderId="24" xfId="3" applyNumberFormat="1" applyFont="1" applyFill="1" applyBorder="1" applyAlignment="1">
      <alignment horizontal="center" vertical="center"/>
    </xf>
    <xf numFmtId="165" fontId="10" fillId="0" borderId="30" xfId="3" applyNumberFormat="1" applyFont="1" applyFill="1" applyBorder="1" applyAlignment="1">
      <alignment horizontal="center" vertical="center"/>
    </xf>
    <xf numFmtId="165" fontId="10" fillId="0" borderId="27" xfId="3" applyNumberFormat="1" applyFont="1" applyFill="1" applyBorder="1" applyAlignment="1">
      <alignment horizontal="center" vertical="center"/>
    </xf>
    <xf numFmtId="165" fontId="10" fillId="0" borderId="28" xfId="3" applyNumberFormat="1" applyFont="1" applyFill="1" applyBorder="1" applyAlignment="1">
      <alignment horizontal="center" vertical="center"/>
    </xf>
    <xf numFmtId="165" fontId="10" fillId="2" borderId="20" xfId="3" applyNumberFormat="1" applyFont="1" applyFill="1" applyBorder="1" applyAlignment="1">
      <alignment horizontal="center" vertical="center"/>
    </xf>
    <xf numFmtId="165" fontId="10" fillId="2" borderId="16" xfId="3" applyNumberFormat="1" applyFont="1" applyFill="1" applyBorder="1" applyAlignment="1">
      <alignment horizontal="center" vertical="center"/>
    </xf>
    <xf numFmtId="165" fontId="10" fillId="2" borderId="21" xfId="3" applyNumberFormat="1" applyFont="1" applyFill="1" applyBorder="1" applyAlignment="1">
      <alignment horizontal="center" vertical="center"/>
    </xf>
    <xf numFmtId="165" fontId="10" fillId="2" borderId="19" xfId="3" applyNumberFormat="1" applyFont="1" applyFill="1" applyBorder="1" applyAlignment="1">
      <alignment horizontal="center" vertical="center"/>
    </xf>
    <xf numFmtId="165" fontId="9" fillId="0" borderId="27" xfId="3" applyNumberFormat="1" applyFont="1" applyFill="1" applyBorder="1" applyAlignment="1">
      <alignment horizontal="center" vertical="center"/>
    </xf>
    <xf numFmtId="165" fontId="9" fillId="0" borderId="28" xfId="3" applyNumberFormat="1" applyFont="1" applyFill="1" applyBorder="1" applyAlignment="1">
      <alignment horizontal="center" vertical="center"/>
    </xf>
    <xf numFmtId="165" fontId="10" fillId="0" borderId="29" xfId="3" applyNumberFormat="1" applyFont="1" applyFill="1" applyBorder="1" applyAlignment="1">
      <alignment horizontal="center" vertical="center"/>
    </xf>
    <xf numFmtId="165" fontId="10" fillId="0" borderId="23" xfId="3" applyNumberFormat="1" applyFont="1" applyFill="1" applyBorder="1" applyAlignment="1">
      <alignment horizontal="center" vertical="center"/>
    </xf>
    <xf numFmtId="165" fontId="10" fillId="0" borderId="24" xfId="3" applyNumberFormat="1" applyFont="1" applyFill="1" applyBorder="1" applyAlignment="1">
      <alignment horizontal="center" vertical="center"/>
    </xf>
    <xf numFmtId="3" fontId="14" fillId="0" borderId="2" xfId="2" applyNumberFormat="1" applyFont="1" applyBorder="1" applyAlignment="1">
      <alignment horizontal="center" vertical="center"/>
    </xf>
    <xf numFmtId="3" fontId="14" fillId="0" borderId="3" xfId="2" applyNumberFormat="1" applyFont="1" applyBorder="1" applyAlignment="1">
      <alignment horizontal="center" vertical="center"/>
    </xf>
    <xf numFmtId="165" fontId="14" fillId="0" borderId="23" xfId="3" applyNumberFormat="1" applyFont="1" applyBorder="1" applyAlignment="1">
      <alignment horizontal="center" vertical="center"/>
    </xf>
    <xf numFmtId="165" fontId="14" fillId="0" borderId="1" xfId="3" applyNumberFormat="1" applyFont="1" applyBorder="1" applyAlignment="1">
      <alignment horizontal="center" vertical="center"/>
    </xf>
    <xf numFmtId="165" fontId="12" fillId="0" borderId="0" xfId="3" applyNumberFormat="1" applyFont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31" xfId="0" applyBorder="1">
      <alignment vertical="center"/>
    </xf>
    <xf numFmtId="0" fontId="14" fillId="0" borderId="34" xfId="2" applyFont="1" applyBorder="1" applyAlignment="1">
      <alignment horizontal="center" vertical="center"/>
    </xf>
    <xf numFmtId="0" fontId="9" fillId="0" borderId="35" xfId="0" applyNumberFormat="1" applyFont="1" applyFill="1" applyBorder="1" applyAlignment="1">
      <alignment horizontal="center" vertical="center" wrapText="1"/>
    </xf>
    <xf numFmtId="3" fontId="16" fillId="2" borderId="35" xfId="0" applyNumberFormat="1" applyFont="1" applyFill="1" applyBorder="1" applyAlignment="1">
      <alignment horizontal="center" vertical="center"/>
    </xf>
    <xf numFmtId="0" fontId="9" fillId="0" borderId="35" xfId="0" applyNumberFormat="1" applyFont="1" applyFill="1" applyBorder="1" applyAlignment="1">
      <alignment horizontal="center" vertical="center"/>
    </xf>
    <xf numFmtId="1" fontId="9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35" xfId="0" applyNumberFormat="1" applyFont="1" applyFill="1" applyBorder="1" applyAlignment="1">
      <alignment horizontal="center" vertical="center"/>
    </xf>
    <xf numFmtId="0" fontId="9" fillId="2" borderId="35" xfId="0" applyNumberFormat="1" applyFont="1" applyFill="1" applyBorder="1" applyAlignment="1">
      <alignment horizontal="center" vertical="center"/>
    </xf>
    <xf numFmtId="0" fontId="9" fillId="2" borderId="35" xfId="0" applyNumberFormat="1" applyFont="1" applyFill="1" applyBorder="1" applyAlignment="1">
      <alignment horizontal="center" vertical="center" wrapText="1"/>
    </xf>
    <xf numFmtId="3" fontId="26" fillId="0" borderId="35" xfId="6" applyNumberFormat="1" applyFont="1" applyFill="1" applyBorder="1" applyAlignment="1">
      <alignment horizontal="center" vertical="center"/>
    </xf>
    <xf numFmtId="3" fontId="14" fillId="0" borderId="0" xfId="2" applyNumberFormat="1" applyFont="1" applyBorder="1" applyAlignment="1">
      <alignment horizontal="center" vertical="center"/>
    </xf>
    <xf numFmtId="165" fontId="14" fillId="0" borderId="0" xfId="3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165" fontId="14" fillId="0" borderId="5" xfId="4" applyNumberFormat="1" applyFont="1" applyBorder="1" applyAlignment="1">
      <alignment horizontal="center" vertical="center"/>
    </xf>
    <xf numFmtId="165" fontId="14" fillId="2" borderId="5" xfId="4" applyNumberFormat="1" applyFont="1" applyFill="1" applyBorder="1" applyAlignment="1">
      <alignment horizontal="center" vertical="center"/>
    </xf>
    <xf numFmtId="165" fontId="14" fillId="0" borderId="6" xfId="4" applyNumberFormat="1" applyFont="1" applyBorder="1" applyAlignment="1">
      <alignment horizontal="center" vertical="center"/>
    </xf>
    <xf numFmtId="0" fontId="18" fillId="8" borderId="32" xfId="7" applyNumberFormat="1" applyFill="1" applyBorder="1" applyAlignment="1">
      <alignment horizontal="center" vertical="center" wrapText="1"/>
    </xf>
    <xf numFmtId="0" fontId="25" fillId="8" borderId="33" xfId="7" applyNumberFormat="1" applyFont="1" applyFill="1" applyBorder="1" applyAlignment="1">
      <alignment horizontal="center" vertical="center" wrapText="1"/>
    </xf>
    <xf numFmtId="0" fontId="25" fillId="8" borderId="36" xfId="7" applyNumberFormat="1" applyFont="1" applyFill="1" applyBorder="1" applyAlignment="1">
      <alignment horizontal="center" vertical="center" wrapText="1"/>
    </xf>
    <xf numFmtId="3" fontId="25" fillId="8" borderId="25" xfId="7" applyNumberFormat="1" applyFont="1" applyFill="1" applyBorder="1" applyAlignment="1">
      <alignment horizontal="center" vertical="center" wrapText="1"/>
    </xf>
    <xf numFmtId="0" fontId="25" fillId="8" borderId="9" xfId="7" applyNumberFormat="1" applyFont="1" applyFill="1" applyBorder="1" applyAlignment="1">
      <alignment horizontal="center" vertical="center" wrapText="1"/>
    </xf>
    <xf numFmtId="0" fontId="25" fillId="8" borderId="7" xfId="7" applyNumberFormat="1" applyFont="1" applyFill="1" applyBorder="1" applyAlignment="1">
      <alignment horizontal="center" vertical="center" wrapText="1"/>
    </xf>
    <xf numFmtId="0" fontId="25" fillId="8" borderId="35" xfId="7" applyNumberFormat="1" applyFont="1" applyFill="1" applyBorder="1" applyAlignment="1">
      <alignment horizontal="center" vertical="center" wrapText="1"/>
    </xf>
    <xf numFmtId="0" fontId="25" fillId="8" borderId="8" xfId="7" applyNumberFormat="1" applyFont="1" applyFill="1" applyBorder="1" applyAlignment="1">
      <alignment horizontal="center" vertical="center" wrapText="1"/>
    </xf>
    <xf numFmtId="3" fontId="29" fillId="0" borderId="2" xfId="2" applyNumberFormat="1" applyFont="1" applyBorder="1" applyAlignment="1">
      <alignment horizontal="left" vertical="center" wrapText="1"/>
    </xf>
    <xf numFmtId="3" fontId="29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9" fillId="0" borderId="1" xfId="2" applyNumberFormat="1" applyFont="1" applyBorder="1" applyAlignment="1">
      <alignment horizontal="center" vertical="center"/>
    </xf>
    <xf numFmtId="165" fontId="29" fillId="0" borderId="1" xfId="3" applyNumberFormat="1" applyFont="1" applyBorder="1" applyAlignment="1">
      <alignment horizontal="center" vertical="center"/>
    </xf>
    <xf numFmtId="165" fontId="29" fillId="0" borderId="23" xfId="3" applyNumberFormat="1" applyFont="1" applyBorder="1" applyAlignment="1">
      <alignment horizontal="center" vertical="center"/>
    </xf>
    <xf numFmtId="3" fontId="29" fillId="0" borderId="3" xfId="2" applyNumberFormat="1" applyFont="1" applyBorder="1" applyAlignment="1">
      <alignment horizontal="left" vertical="center"/>
    </xf>
    <xf numFmtId="3" fontId="29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29" fillId="0" borderId="4" xfId="2" applyNumberFormat="1" applyFont="1" applyBorder="1" applyAlignment="1">
      <alignment horizontal="center" vertical="center"/>
    </xf>
    <xf numFmtId="165" fontId="29" fillId="0" borderId="4" xfId="3" applyNumberFormat="1" applyFont="1" applyBorder="1" applyAlignment="1">
      <alignment horizontal="center" vertical="center"/>
    </xf>
    <xf numFmtId="165" fontId="29" fillId="0" borderId="24" xfId="3" applyNumberFormat="1" applyFont="1" applyBorder="1" applyAlignment="1">
      <alignment horizontal="center" vertical="center"/>
    </xf>
    <xf numFmtId="0" fontId="24" fillId="9" borderId="14" xfId="6" applyNumberFormat="1" applyFont="1" applyFill="1" applyBorder="1" applyAlignment="1">
      <alignment horizontal="center" vertical="center"/>
    </xf>
    <xf numFmtId="3" fontId="24" fillId="9" borderId="13" xfId="6" applyNumberFormat="1" applyFont="1" applyFill="1" applyBorder="1" applyAlignment="1">
      <alignment horizontal="center" vertical="center"/>
    </xf>
    <xf numFmtId="165" fontId="24" fillId="9" borderId="26" xfId="6" applyNumberFormat="1" applyFont="1" applyFill="1" applyBorder="1" applyAlignment="1">
      <alignment horizontal="center" vertical="center"/>
    </xf>
    <xf numFmtId="9" fontId="24" fillId="9" borderId="22" xfId="6" applyNumberFormat="1" applyFont="1" applyFill="1" applyBorder="1" applyAlignment="1">
      <alignment horizontal="center" vertical="center"/>
    </xf>
    <xf numFmtId="3" fontId="24" fillId="9" borderId="35" xfId="6" applyNumberFormat="1" applyFont="1" applyFill="1" applyBorder="1" applyAlignment="1">
      <alignment horizontal="center" vertical="center"/>
    </xf>
    <xf numFmtId="3" fontId="18" fillId="10" borderId="35" xfId="8" applyNumberFormat="1" applyFill="1" applyBorder="1" applyAlignment="1">
      <alignment horizontal="center" vertical="center" wrapText="1"/>
    </xf>
    <xf numFmtId="3" fontId="24" fillId="10" borderId="35" xfId="6" applyNumberFormat="1" applyFont="1" applyFill="1" applyBorder="1" applyAlignment="1">
      <alignment horizontal="center" vertical="center"/>
    </xf>
    <xf numFmtId="0" fontId="1" fillId="11" borderId="35" xfId="9" applyNumberFormat="1" applyFont="1" applyFill="1" applyBorder="1" applyAlignment="1">
      <alignment horizontal="center" vertical="center"/>
    </xf>
    <xf numFmtId="3" fontId="1" fillId="11" borderId="35" xfId="9" applyNumberFormat="1" applyFont="1" applyFill="1" applyBorder="1" applyAlignment="1">
      <alignment horizontal="center" vertical="center"/>
    </xf>
    <xf numFmtId="3" fontId="26" fillId="11" borderId="35" xfId="6" applyNumberFormat="1" applyFont="1" applyFill="1" applyBorder="1" applyAlignment="1">
      <alignment horizontal="center" vertical="center"/>
    </xf>
    <xf numFmtId="3" fontId="27" fillId="10" borderId="35" xfId="0" applyNumberFormat="1" applyFont="1" applyFill="1" applyBorder="1" applyAlignment="1">
      <alignment horizontal="center" vertical="center"/>
    </xf>
    <xf numFmtId="3" fontId="27" fillId="10" borderId="35" xfId="6" applyNumberFormat="1" applyFont="1" applyFill="1" applyBorder="1" applyAlignment="1">
      <alignment horizontal="center" vertical="center"/>
    </xf>
    <xf numFmtId="3" fontId="28" fillId="11" borderId="35" xfId="9" applyNumberFormat="1" applyFont="1" applyFill="1" applyBorder="1" applyAlignment="1">
      <alignment horizontal="center" vertical="center"/>
    </xf>
    <xf numFmtId="0" fontId="18" fillId="10" borderId="35" xfId="8" applyNumberFormat="1" applyFill="1" applyBorder="1" applyAlignment="1">
      <alignment horizontal="center" vertical="center"/>
    </xf>
    <xf numFmtId="3" fontId="18" fillId="10" borderId="35" xfId="8" applyNumberFormat="1" applyFill="1" applyBorder="1" applyAlignment="1">
      <alignment horizontal="center" vertical="center"/>
    </xf>
    <xf numFmtId="3" fontId="28" fillId="11" borderId="35" xfId="0" applyNumberFormat="1" applyFont="1" applyFill="1" applyBorder="1" applyAlignment="1">
      <alignment horizontal="center" vertical="center"/>
    </xf>
    <xf numFmtId="165" fontId="24" fillId="9" borderId="35" xfId="3" applyNumberFormat="1" applyFont="1" applyFill="1" applyBorder="1" applyAlignment="1">
      <alignment horizontal="center" vertical="center"/>
    </xf>
    <xf numFmtId="165" fontId="24" fillId="10" borderId="35" xfId="3" applyNumberFormat="1" applyFont="1" applyFill="1" applyBorder="1" applyAlignment="1">
      <alignment horizontal="center" vertical="center"/>
    </xf>
    <xf numFmtId="165" fontId="26" fillId="11" borderId="35" xfId="3" applyNumberFormat="1" applyFont="1" applyFill="1" applyBorder="1" applyAlignment="1">
      <alignment horizontal="center" vertical="center"/>
    </xf>
    <xf numFmtId="165" fontId="26" fillId="0" borderId="35" xfId="3" applyNumberFormat="1" applyFont="1" applyFill="1" applyBorder="1" applyAlignment="1">
      <alignment horizontal="center" vertical="center"/>
    </xf>
    <xf numFmtId="165" fontId="27" fillId="10" borderId="35" xfId="3" applyNumberFormat="1" applyFont="1" applyFill="1" applyBorder="1" applyAlignment="1">
      <alignment horizontal="center" vertical="center"/>
    </xf>
    <xf numFmtId="3" fontId="25" fillId="8" borderId="35" xfId="7" applyNumberFormat="1" applyFont="1" applyFill="1" applyBorder="1" applyAlignment="1">
      <alignment horizontal="center" vertical="center" wrapText="1"/>
    </xf>
    <xf numFmtId="165" fontId="25" fillId="8" borderId="35" xfId="3" applyNumberFormat="1" applyFont="1" applyFill="1" applyBorder="1" applyAlignment="1">
      <alignment horizontal="center" vertical="center" wrapText="1"/>
    </xf>
    <xf numFmtId="3" fontId="24" fillId="9" borderId="35" xfId="6" applyNumberFormat="1" applyFont="1" applyFill="1" applyBorder="1" applyAlignment="1">
      <alignment horizontal="center" vertical="center" wrapText="1"/>
    </xf>
    <xf numFmtId="3" fontId="0" fillId="0" borderId="0" xfId="0" applyNumberFormat="1">
      <alignment vertical="center"/>
    </xf>
    <xf numFmtId="165" fontId="0" fillId="0" borderId="0" xfId="3" applyNumberFormat="1" applyFont="1">
      <alignment vertical="center"/>
    </xf>
    <xf numFmtId="0" fontId="25" fillId="12" borderId="35" xfId="7" applyNumberFormat="1" applyFont="1" applyFill="1" applyBorder="1" applyAlignment="1">
      <alignment horizontal="center" vertical="center" wrapText="1"/>
    </xf>
    <xf numFmtId="3" fontId="25" fillId="12" borderId="35" xfId="7" applyNumberFormat="1" applyFont="1" applyFill="1" applyBorder="1" applyAlignment="1">
      <alignment horizontal="center" vertical="center" wrapText="1"/>
    </xf>
    <xf numFmtId="165" fontId="25" fillId="12" borderId="35" xfId="3" applyNumberFormat="1" applyFont="1" applyFill="1" applyBorder="1" applyAlignment="1">
      <alignment horizontal="center" vertical="center" wrapText="1"/>
    </xf>
    <xf numFmtId="3" fontId="29" fillId="0" borderId="35" xfId="2" applyNumberFormat="1" applyFont="1" applyBorder="1" applyAlignment="1">
      <alignment horizontal="left" vertical="center" wrapText="1"/>
    </xf>
    <xf numFmtId="3" fontId="14" fillId="0" borderId="35" xfId="2" applyNumberFormat="1" applyFont="1" applyBorder="1" applyAlignment="1">
      <alignment horizontal="center" vertical="center"/>
    </xf>
    <xf numFmtId="3" fontId="29" fillId="0" borderId="35" xfId="2" applyNumberFormat="1" applyFont="1" applyBorder="1" applyAlignment="1">
      <alignment horizontal="left" vertical="center"/>
    </xf>
    <xf numFmtId="0" fontId="34" fillId="0" borderId="35" xfId="0" applyFont="1" applyBorder="1" applyAlignment="1">
      <alignment horizontal="left" vertical="top" wrapText="1"/>
    </xf>
    <xf numFmtId="0" fontId="32" fillId="0" borderId="35" xfId="0" applyFont="1" applyBorder="1" applyAlignment="1">
      <alignment horizontal="left" vertical="top" wrapText="1"/>
    </xf>
    <xf numFmtId="0" fontId="34" fillId="0" borderId="35" xfId="0" applyFont="1" applyBorder="1">
      <alignment vertical="center"/>
    </xf>
    <xf numFmtId="0" fontId="31" fillId="0" borderId="35" xfId="0" applyFont="1" applyBorder="1" applyAlignment="1">
      <alignment vertical="center" wrapText="1"/>
    </xf>
    <xf numFmtId="0" fontId="32" fillId="0" borderId="35" xfId="0" applyFont="1" applyBorder="1" applyAlignment="1">
      <alignment horizontal="justify" vertical="center"/>
    </xf>
    <xf numFmtId="0" fontId="30" fillId="9" borderId="35" xfId="0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5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10">
    <cellStyle name="20% - Accent6" xfId="9" builtinId="50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4</xdr:row>
      <xdr:rowOff>85725</xdr:rowOff>
    </xdr:from>
    <xdr:to>
      <xdr:col>2</xdr:col>
      <xdr:colOff>809625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4438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628650</xdr:colOff>
      <xdr:row>4</xdr:row>
      <xdr:rowOff>85725</xdr:rowOff>
    </xdr:from>
    <xdr:to>
      <xdr:col>3</xdr:col>
      <xdr:colOff>819150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5876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371475</xdr:colOff>
      <xdr:row>4</xdr:row>
      <xdr:rowOff>85725</xdr:rowOff>
    </xdr:from>
    <xdr:to>
      <xdr:col>4</xdr:col>
      <xdr:colOff>561975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7019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409575</xdr:colOff>
      <xdr:row>4</xdr:row>
      <xdr:rowOff>85725</xdr:rowOff>
    </xdr:from>
    <xdr:to>
      <xdr:col>5</xdr:col>
      <xdr:colOff>600075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8010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tabSelected="1" workbookViewId="0">
      <selection activeCell="B1" sqref="B1"/>
    </sheetView>
  </sheetViews>
  <sheetFormatPr defaultRowHeight="15" customHeight="1" x14ac:dyDescent="0.2"/>
  <cols>
    <col min="1" max="1" width="9.85546875" style="5" customWidth="1"/>
    <col min="2" max="2" width="47.42578125" style="5" customWidth="1"/>
    <col min="3" max="3" width="21.42578125" style="5" customWidth="1"/>
    <col min="4" max="4" width="21" style="5" customWidth="1"/>
    <col min="5" max="5" width="14.28515625" style="5" customWidth="1"/>
    <col min="6" max="6" width="15.140625" style="5" customWidth="1"/>
    <col min="7" max="16384" width="9.140625" style="5"/>
  </cols>
  <sheetData>
    <row r="1" spans="2:6" ht="35.25" customHeight="1" x14ac:dyDescent="0.2">
      <c r="B1" s="83" t="s">
        <v>0</v>
      </c>
      <c r="C1" s="83">
        <v>2015</v>
      </c>
      <c r="D1" s="83">
        <v>2016</v>
      </c>
      <c r="E1" s="83" t="s">
        <v>1</v>
      </c>
      <c r="F1" s="83" t="s">
        <v>213</v>
      </c>
    </row>
    <row r="2" spans="2:6" s="27" customFormat="1" ht="31.5" customHeight="1" x14ac:dyDescent="0.2">
      <c r="B2" s="83" t="s">
        <v>279</v>
      </c>
      <c r="C2" s="116">
        <v>6305635</v>
      </c>
      <c r="D2" s="116">
        <v>6719975</v>
      </c>
      <c r="E2" s="116">
        <f>D2-C2</f>
        <v>414340</v>
      </c>
      <c r="F2" s="117">
        <f>D2/C2-1</f>
        <v>6.5709480488483685E-2</v>
      </c>
    </row>
    <row r="3" spans="2:6" s="27" customFormat="1" ht="19.5" customHeight="1" x14ac:dyDescent="0.2">
      <c r="B3" s="121" t="s">
        <v>266</v>
      </c>
      <c r="C3" s="122">
        <v>1049636</v>
      </c>
      <c r="D3" s="122">
        <v>1327159</v>
      </c>
      <c r="E3" s="122">
        <f>D3-C3</f>
        <v>277523</v>
      </c>
      <c r="F3" s="123">
        <f>D3/C3-1</f>
        <v>0.26439927746380643</v>
      </c>
    </row>
    <row r="4" spans="2:6" ht="30.75" customHeight="1" x14ac:dyDescent="0.2">
      <c r="B4" s="118" t="s">
        <v>280</v>
      </c>
      <c r="C4" s="99">
        <v>5255999</v>
      </c>
      <c r="D4" s="99">
        <v>5392816</v>
      </c>
      <c r="E4" s="99">
        <f>D4-C4</f>
        <v>136817</v>
      </c>
      <c r="F4" s="111">
        <v>2.6030446352824699E-2</v>
      </c>
    </row>
    <row r="5" spans="2:6" s="27" customFormat="1" ht="30.75" customHeight="1" x14ac:dyDescent="0.2">
      <c r="B5" s="118" t="s">
        <v>278</v>
      </c>
      <c r="C5" s="99"/>
      <c r="D5" s="99"/>
      <c r="E5" s="99"/>
      <c r="F5" s="111"/>
    </row>
    <row r="6" spans="2:6" ht="15" customHeight="1" x14ac:dyDescent="0.2">
      <c r="B6" s="100" t="s">
        <v>2</v>
      </c>
      <c r="C6" s="100">
        <v>4667329</v>
      </c>
      <c r="D6" s="100">
        <v>4641856</v>
      </c>
      <c r="E6" s="101">
        <v>-25473</v>
      </c>
      <c r="F6" s="112">
        <v>-5.457725392831736E-3</v>
      </c>
    </row>
    <row r="7" spans="2:6" x14ac:dyDescent="0.2">
      <c r="B7" s="102" t="s">
        <v>3</v>
      </c>
      <c r="C7" s="103">
        <v>3403486</v>
      </c>
      <c r="D7" s="103">
        <v>3428022</v>
      </c>
      <c r="E7" s="104">
        <v>24536</v>
      </c>
      <c r="F7" s="113">
        <v>7.2090791617771544E-3</v>
      </c>
    </row>
    <row r="8" spans="2:6" s="14" customFormat="1" ht="14.25" customHeight="1" x14ac:dyDescent="0.2">
      <c r="B8" s="61" t="s">
        <v>5</v>
      </c>
      <c r="C8" s="62">
        <v>1156183</v>
      </c>
      <c r="D8" s="62">
        <v>1075820</v>
      </c>
      <c r="E8" s="70">
        <v>-80363</v>
      </c>
      <c r="F8" s="114">
        <v>-6.9507162793433275E-2</v>
      </c>
    </row>
    <row r="9" spans="2:6" s="14" customFormat="1" x14ac:dyDescent="0.2">
      <c r="B9" s="61" t="s">
        <v>6</v>
      </c>
      <c r="C9" s="62">
        <v>25724</v>
      </c>
      <c r="D9" s="62">
        <v>32939</v>
      </c>
      <c r="E9" s="70">
        <v>7215</v>
      </c>
      <c r="F9" s="114">
        <v>0.28047737521380811</v>
      </c>
    </row>
    <row r="10" spans="2:6" s="14" customFormat="1" x14ac:dyDescent="0.2">
      <c r="B10" s="61" t="s">
        <v>7</v>
      </c>
      <c r="C10" s="62">
        <v>10102</v>
      </c>
      <c r="D10" s="62">
        <v>11068</v>
      </c>
      <c r="E10" s="70">
        <v>966</v>
      </c>
      <c r="F10" s="114">
        <v>9.5624628786378896E-2</v>
      </c>
    </row>
    <row r="11" spans="2:6" ht="15" customHeight="1" x14ac:dyDescent="0.2">
      <c r="B11" s="63" t="s">
        <v>9</v>
      </c>
      <c r="C11" s="62">
        <v>3395</v>
      </c>
      <c r="D11" s="62">
        <v>3954</v>
      </c>
      <c r="E11" s="70">
        <v>559</v>
      </c>
      <c r="F11" s="114">
        <v>0.16465390279823278</v>
      </c>
    </row>
    <row r="12" spans="2:6" ht="15" customHeight="1" x14ac:dyDescent="0.2">
      <c r="B12" s="63" t="s">
        <v>20</v>
      </c>
      <c r="C12" s="62">
        <v>2046</v>
      </c>
      <c r="D12" s="62">
        <v>4086</v>
      </c>
      <c r="E12" s="70">
        <v>2040</v>
      </c>
      <c r="F12" s="114">
        <v>0.99706744868035191</v>
      </c>
    </row>
    <row r="13" spans="2:6" ht="15" customHeight="1" x14ac:dyDescent="0.2">
      <c r="B13" s="63" t="s">
        <v>13</v>
      </c>
      <c r="C13" s="62">
        <v>7950</v>
      </c>
      <c r="D13" s="62">
        <v>9932</v>
      </c>
      <c r="E13" s="70">
        <v>1982</v>
      </c>
      <c r="F13" s="114">
        <v>0.24930817610062883</v>
      </c>
    </row>
    <row r="14" spans="2:6" ht="15" customHeight="1" x14ac:dyDescent="0.2">
      <c r="B14" s="63" t="s">
        <v>286</v>
      </c>
      <c r="C14" s="62">
        <v>11197</v>
      </c>
      <c r="D14" s="62">
        <v>13039</v>
      </c>
      <c r="E14" s="70">
        <v>1842</v>
      </c>
      <c r="F14" s="114">
        <v>0.16450835045101364</v>
      </c>
    </row>
    <row r="15" spans="2:6" s="14" customFormat="1" ht="15" customHeight="1" x14ac:dyDescent="0.2">
      <c r="B15" s="61" t="s">
        <v>14</v>
      </c>
      <c r="C15" s="62">
        <v>6739</v>
      </c>
      <c r="D15" s="62">
        <v>6970</v>
      </c>
      <c r="E15" s="70">
        <v>231</v>
      </c>
      <c r="F15" s="114">
        <v>3.4278082801602716E-2</v>
      </c>
    </row>
    <row r="16" spans="2:6" s="14" customFormat="1" ht="15" customHeight="1" x14ac:dyDescent="0.2">
      <c r="B16" s="61" t="s">
        <v>15</v>
      </c>
      <c r="C16" s="62">
        <v>39309</v>
      </c>
      <c r="D16" s="62">
        <v>41609</v>
      </c>
      <c r="E16" s="70">
        <v>2300</v>
      </c>
      <c r="F16" s="114">
        <v>5.8510773614184997E-2</v>
      </c>
    </row>
    <row r="17" spans="2:6" ht="15" customHeight="1" x14ac:dyDescent="0.2">
      <c r="B17" s="63" t="s">
        <v>16</v>
      </c>
      <c r="C17" s="62">
        <v>3813</v>
      </c>
      <c r="D17" s="62">
        <v>3848</v>
      </c>
      <c r="E17" s="70">
        <v>35</v>
      </c>
      <c r="F17" s="114">
        <v>9.1791240493050985E-3</v>
      </c>
    </row>
    <row r="18" spans="2:6" ht="15" customHeight="1" x14ac:dyDescent="0.2">
      <c r="B18" s="63" t="s">
        <v>17</v>
      </c>
      <c r="C18" s="62">
        <v>763019</v>
      </c>
      <c r="D18" s="62">
        <v>849265</v>
      </c>
      <c r="E18" s="70">
        <v>86246</v>
      </c>
      <c r="F18" s="114">
        <v>0.11303257192809091</v>
      </c>
    </row>
    <row r="19" spans="2:6" s="14" customFormat="1" ht="15" customHeight="1" x14ac:dyDescent="0.2">
      <c r="B19" s="61" t="s">
        <v>18</v>
      </c>
      <c r="C19" s="62">
        <v>2861</v>
      </c>
      <c r="D19" s="62">
        <v>3384</v>
      </c>
      <c r="E19" s="70">
        <v>523</v>
      </c>
      <c r="F19" s="114">
        <v>0.1828032156588606</v>
      </c>
    </row>
    <row r="20" spans="2:6" ht="15" customHeight="1" x14ac:dyDescent="0.2">
      <c r="B20" s="63" t="s">
        <v>4</v>
      </c>
      <c r="C20" s="62">
        <v>1191777</v>
      </c>
      <c r="D20" s="62">
        <v>1152234</v>
      </c>
      <c r="E20" s="70">
        <v>-39543</v>
      </c>
      <c r="F20" s="114">
        <v>-3.317986502508441E-2</v>
      </c>
    </row>
    <row r="21" spans="2:6" ht="15" customHeight="1" x14ac:dyDescent="0.2">
      <c r="B21" s="63" t="s">
        <v>19</v>
      </c>
      <c r="C21" s="62">
        <v>1060</v>
      </c>
      <c r="D21" s="62">
        <v>1820</v>
      </c>
      <c r="E21" s="70">
        <v>760</v>
      </c>
      <c r="F21" s="114">
        <v>0.71698113207547176</v>
      </c>
    </row>
    <row r="22" spans="2:6" s="14" customFormat="1" ht="15" customHeight="1" x14ac:dyDescent="0.2">
      <c r="B22" s="61" t="s">
        <v>22</v>
      </c>
      <c r="C22" s="62">
        <v>6215</v>
      </c>
      <c r="D22" s="62">
        <v>8649</v>
      </c>
      <c r="E22" s="70">
        <v>2434</v>
      </c>
      <c r="F22" s="114">
        <v>0.39163314561544649</v>
      </c>
    </row>
    <row r="23" spans="2:6" ht="15" customHeight="1" x14ac:dyDescent="0.2">
      <c r="B23" s="63" t="s">
        <v>21</v>
      </c>
      <c r="C23" s="62">
        <v>127344</v>
      </c>
      <c r="D23" s="62">
        <v>151630</v>
      </c>
      <c r="E23" s="70">
        <v>24286</v>
      </c>
      <c r="F23" s="114">
        <v>0.19071177283578344</v>
      </c>
    </row>
    <row r="24" spans="2:6" s="14" customFormat="1" ht="15" customHeight="1" x14ac:dyDescent="0.2">
      <c r="B24" s="61" t="s">
        <v>10</v>
      </c>
      <c r="C24" s="62">
        <v>4367</v>
      </c>
      <c r="D24" s="62">
        <v>5345</v>
      </c>
      <c r="E24" s="70">
        <v>978</v>
      </c>
      <c r="F24" s="114">
        <v>0.22395237004808788</v>
      </c>
    </row>
    <row r="25" spans="2:6" s="14" customFormat="1" ht="15" customHeight="1" x14ac:dyDescent="0.2">
      <c r="B25" s="64" t="s">
        <v>11</v>
      </c>
      <c r="C25" s="62">
        <v>30931</v>
      </c>
      <c r="D25" s="62">
        <v>40895</v>
      </c>
      <c r="E25" s="70">
        <v>9964</v>
      </c>
      <c r="F25" s="114">
        <v>0.32213636804500334</v>
      </c>
    </row>
    <row r="26" spans="2:6" s="14" customFormat="1" ht="15" customHeight="1" x14ac:dyDescent="0.2">
      <c r="B26" s="64" t="s">
        <v>12</v>
      </c>
      <c r="C26" s="62">
        <v>2725</v>
      </c>
      <c r="D26" s="62">
        <v>3703</v>
      </c>
      <c r="E26" s="70">
        <v>978</v>
      </c>
      <c r="F26" s="114">
        <v>0.35889908256880743</v>
      </c>
    </row>
    <row r="27" spans="2:6" s="14" customFormat="1" ht="15" customHeight="1" x14ac:dyDescent="0.2">
      <c r="B27" s="64" t="s">
        <v>8</v>
      </c>
      <c r="C27" s="62">
        <v>6729</v>
      </c>
      <c r="D27" s="62">
        <v>7832</v>
      </c>
      <c r="E27" s="70">
        <v>1103</v>
      </c>
      <c r="F27" s="114">
        <v>0.16391737256650329</v>
      </c>
    </row>
    <row r="28" spans="2:6" ht="15" customHeight="1" x14ac:dyDescent="0.2">
      <c r="B28" s="102" t="s">
        <v>23</v>
      </c>
      <c r="C28" s="103">
        <v>29315</v>
      </c>
      <c r="D28" s="103">
        <v>30172</v>
      </c>
      <c r="E28" s="104">
        <v>857</v>
      </c>
      <c r="F28" s="113">
        <v>2.9234180453692638E-2</v>
      </c>
    </row>
    <row r="29" spans="2:6" ht="15" customHeight="1" x14ac:dyDescent="0.2">
      <c r="B29" s="61" t="s">
        <v>30</v>
      </c>
      <c r="C29" s="62">
        <v>16142</v>
      </c>
      <c r="D29" s="62">
        <v>15470</v>
      </c>
      <c r="E29" s="70">
        <v>-672</v>
      </c>
      <c r="F29" s="114">
        <v>-4.1630529054640042E-2</v>
      </c>
    </row>
    <row r="30" spans="2:6" ht="15" customHeight="1" x14ac:dyDescent="0.2">
      <c r="B30" s="63" t="s">
        <v>24</v>
      </c>
      <c r="C30" s="62">
        <v>2544</v>
      </c>
      <c r="D30" s="62">
        <v>2852</v>
      </c>
      <c r="E30" s="70">
        <v>308</v>
      </c>
      <c r="F30" s="114">
        <v>0.12106918238993702</v>
      </c>
    </row>
    <row r="31" spans="2:6" ht="15" customHeight="1" x14ac:dyDescent="0.2">
      <c r="B31" s="63" t="s">
        <v>27</v>
      </c>
      <c r="C31" s="62">
        <v>1480</v>
      </c>
      <c r="D31" s="62">
        <v>1566</v>
      </c>
      <c r="E31" s="70">
        <v>86</v>
      </c>
      <c r="F31" s="114">
        <v>5.810810810810807E-2</v>
      </c>
    </row>
    <row r="32" spans="2:6" ht="15" customHeight="1" x14ac:dyDescent="0.2">
      <c r="B32" s="63" t="s">
        <v>26</v>
      </c>
      <c r="C32" s="62">
        <v>156</v>
      </c>
      <c r="D32" s="62">
        <v>201</v>
      </c>
      <c r="E32" s="70">
        <v>45</v>
      </c>
      <c r="F32" s="114">
        <v>0.28846153846153855</v>
      </c>
    </row>
    <row r="33" spans="2:6" ht="15" customHeight="1" x14ac:dyDescent="0.2">
      <c r="B33" s="63" t="s">
        <v>28</v>
      </c>
      <c r="C33" s="62">
        <v>2620</v>
      </c>
      <c r="D33" s="62">
        <v>2797</v>
      </c>
      <c r="E33" s="70">
        <v>177</v>
      </c>
      <c r="F33" s="114">
        <v>6.7557251908396898E-2</v>
      </c>
    </row>
    <row r="34" spans="2:6" ht="15" customHeight="1" x14ac:dyDescent="0.2">
      <c r="B34" s="63" t="s">
        <v>25</v>
      </c>
      <c r="C34" s="62">
        <v>2050</v>
      </c>
      <c r="D34" s="62">
        <v>2529</v>
      </c>
      <c r="E34" s="70">
        <v>479</v>
      </c>
      <c r="F34" s="114">
        <v>0.23365853658536584</v>
      </c>
    </row>
    <row r="35" spans="2:6" ht="15" customHeight="1" x14ac:dyDescent="0.2">
      <c r="B35" s="61" t="s">
        <v>29</v>
      </c>
      <c r="C35" s="62">
        <v>4323</v>
      </c>
      <c r="D35" s="62">
        <v>4757</v>
      </c>
      <c r="E35" s="70">
        <v>434</v>
      </c>
      <c r="F35" s="114">
        <v>0.10039324543141337</v>
      </c>
    </row>
    <row r="36" spans="2:6" ht="15" customHeight="1" x14ac:dyDescent="0.2">
      <c r="B36" s="102" t="s">
        <v>31</v>
      </c>
      <c r="C36" s="103">
        <v>40866</v>
      </c>
      <c r="D36" s="103">
        <v>41339</v>
      </c>
      <c r="E36" s="104">
        <v>473</v>
      </c>
      <c r="F36" s="113">
        <v>1.1574413938237216E-2</v>
      </c>
    </row>
    <row r="37" spans="2:6" ht="15" customHeight="1" x14ac:dyDescent="0.2">
      <c r="B37" s="63" t="s">
        <v>32</v>
      </c>
      <c r="C37" s="62">
        <v>372</v>
      </c>
      <c r="D37" s="62">
        <v>407</v>
      </c>
      <c r="E37" s="70">
        <v>35</v>
      </c>
      <c r="F37" s="114">
        <v>9.4086021505376261E-2</v>
      </c>
    </row>
    <row r="38" spans="2:6" ht="15" customHeight="1" x14ac:dyDescent="0.2">
      <c r="B38" s="63" t="s">
        <v>33</v>
      </c>
      <c r="C38" s="62">
        <v>20</v>
      </c>
      <c r="D38" s="62">
        <v>32</v>
      </c>
      <c r="E38" s="70">
        <v>12</v>
      </c>
      <c r="F38" s="114">
        <v>0.60000000000000009</v>
      </c>
    </row>
    <row r="39" spans="2:6" x14ac:dyDescent="0.2">
      <c r="B39" s="63" t="s">
        <v>216</v>
      </c>
      <c r="C39" s="62">
        <v>641</v>
      </c>
      <c r="D39" s="62">
        <v>594</v>
      </c>
      <c r="E39" s="70">
        <v>-47</v>
      </c>
      <c r="F39" s="114">
        <v>-7.332293291731673E-2</v>
      </c>
    </row>
    <row r="40" spans="2:6" ht="15" customHeight="1" x14ac:dyDescent="0.2">
      <c r="B40" s="61" t="s">
        <v>43</v>
      </c>
      <c r="C40" s="62">
        <v>6086</v>
      </c>
      <c r="D40" s="62">
        <v>5760</v>
      </c>
      <c r="E40" s="70">
        <v>-326</v>
      </c>
      <c r="F40" s="114">
        <v>-5.3565560302333171E-2</v>
      </c>
    </row>
    <row r="41" spans="2:6" ht="15" customHeight="1" x14ac:dyDescent="0.2">
      <c r="B41" s="61" t="s">
        <v>36</v>
      </c>
      <c r="C41" s="62">
        <v>2</v>
      </c>
      <c r="D41" s="62">
        <v>22</v>
      </c>
      <c r="E41" s="70">
        <v>20</v>
      </c>
      <c r="F41" s="114">
        <v>10</v>
      </c>
    </row>
    <row r="42" spans="2:6" ht="15" customHeight="1" x14ac:dyDescent="0.2">
      <c r="B42" s="61" t="s">
        <v>37</v>
      </c>
      <c r="C42" s="62">
        <v>10871</v>
      </c>
      <c r="D42" s="62">
        <v>11432</v>
      </c>
      <c r="E42" s="70">
        <v>561</v>
      </c>
      <c r="F42" s="114">
        <v>5.1605188115168898E-2</v>
      </c>
    </row>
    <row r="43" spans="2:6" ht="15" customHeight="1" x14ac:dyDescent="0.2">
      <c r="B43" s="61" t="s">
        <v>285</v>
      </c>
      <c r="C43" s="62">
        <v>254</v>
      </c>
      <c r="D43" s="62">
        <v>307</v>
      </c>
      <c r="E43" s="70">
        <v>53</v>
      </c>
      <c r="F43" s="114">
        <v>0.20866141732283472</v>
      </c>
    </row>
    <row r="44" spans="2:6" ht="15" customHeight="1" x14ac:dyDescent="0.2">
      <c r="B44" s="61" t="s">
        <v>38</v>
      </c>
      <c r="C44" s="62">
        <v>203</v>
      </c>
      <c r="D44" s="62">
        <v>199</v>
      </c>
      <c r="E44" s="70">
        <v>-4</v>
      </c>
      <c r="F44" s="114">
        <v>-1.9704433497536922E-2</v>
      </c>
    </row>
    <row r="45" spans="2:6" x14ac:dyDescent="0.2">
      <c r="B45" s="61" t="s">
        <v>39</v>
      </c>
      <c r="C45" s="62">
        <v>187</v>
      </c>
      <c r="D45" s="62">
        <v>226</v>
      </c>
      <c r="E45" s="70">
        <v>39</v>
      </c>
      <c r="F45" s="114">
        <v>0.20855614973262027</v>
      </c>
    </row>
    <row r="46" spans="2:6" x14ac:dyDescent="0.2">
      <c r="B46" s="61" t="s">
        <v>40</v>
      </c>
      <c r="C46" s="62">
        <v>1791</v>
      </c>
      <c r="D46" s="62">
        <v>1918</v>
      </c>
      <c r="E46" s="70">
        <v>127</v>
      </c>
      <c r="F46" s="114">
        <v>7.091010608598558E-2</v>
      </c>
    </row>
    <row r="47" spans="2:6" x14ac:dyDescent="0.2">
      <c r="B47" s="61" t="s">
        <v>35</v>
      </c>
      <c r="C47" s="62">
        <v>15451</v>
      </c>
      <c r="D47" s="62">
        <v>15905</v>
      </c>
      <c r="E47" s="70">
        <v>454</v>
      </c>
      <c r="F47" s="114">
        <v>2.9383211442625123E-2</v>
      </c>
    </row>
    <row r="48" spans="2:6" x14ac:dyDescent="0.2">
      <c r="B48" s="61" t="s">
        <v>41</v>
      </c>
      <c r="C48" s="62">
        <v>134</v>
      </c>
      <c r="D48" s="62">
        <v>124</v>
      </c>
      <c r="E48" s="70">
        <v>-10</v>
      </c>
      <c r="F48" s="114">
        <v>-7.4626865671641784E-2</v>
      </c>
    </row>
    <row r="49" spans="1:6" ht="15" customHeight="1" x14ac:dyDescent="0.2">
      <c r="B49" s="61" t="s">
        <v>217</v>
      </c>
      <c r="C49" s="62">
        <v>2236</v>
      </c>
      <c r="D49" s="62">
        <v>1864</v>
      </c>
      <c r="E49" s="70">
        <v>-372</v>
      </c>
      <c r="F49" s="114">
        <v>-0.16636851520572449</v>
      </c>
    </row>
    <row r="50" spans="1:6" ht="15" customHeight="1" x14ac:dyDescent="0.2">
      <c r="B50" s="61" t="s">
        <v>42</v>
      </c>
      <c r="C50" s="62">
        <v>1444</v>
      </c>
      <c r="D50" s="62">
        <v>1504</v>
      </c>
      <c r="E50" s="70">
        <v>60</v>
      </c>
      <c r="F50" s="114">
        <v>4.1551246537396169E-2</v>
      </c>
    </row>
    <row r="51" spans="1:6" ht="15" customHeight="1" x14ac:dyDescent="0.2">
      <c r="B51" s="61" t="s">
        <v>34</v>
      </c>
      <c r="C51" s="62">
        <v>1174</v>
      </c>
      <c r="D51" s="62">
        <v>1045</v>
      </c>
      <c r="E51" s="70">
        <v>-129</v>
      </c>
      <c r="F51" s="114">
        <v>-0.10988074957410565</v>
      </c>
    </row>
    <row r="52" spans="1:6" ht="15" customHeight="1" x14ac:dyDescent="0.2">
      <c r="B52" s="102" t="s">
        <v>44</v>
      </c>
      <c r="C52" s="103">
        <v>63464</v>
      </c>
      <c r="D52" s="103">
        <v>67987</v>
      </c>
      <c r="E52" s="104">
        <v>4523</v>
      </c>
      <c r="F52" s="113">
        <v>7.1268750787848223E-2</v>
      </c>
    </row>
    <row r="53" spans="1:6" ht="15" customHeight="1" x14ac:dyDescent="0.2">
      <c r="A53" s="12"/>
      <c r="B53" s="63" t="s">
        <v>61</v>
      </c>
      <c r="C53" s="62">
        <v>4987</v>
      </c>
      <c r="D53" s="62">
        <v>5140</v>
      </c>
      <c r="E53" s="70">
        <v>153</v>
      </c>
      <c r="F53" s="114">
        <v>3.0679767395227486E-2</v>
      </c>
    </row>
    <row r="54" spans="1:6" ht="15" customHeight="1" x14ac:dyDescent="0.2">
      <c r="A54" s="12"/>
      <c r="B54" s="63" t="s">
        <v>45</v>
      </c>
      <c r="C54" s="62">
        <v>3991</v>
      </c>
      <c r="D54" s="62">
        <v>4118</v>
      </c>
      <c r="E54" s="70">
        <v>127</v>
      </c>
      <c r="F54" s="114">
        <v>3.1821598596842859E-2</v>
      </c>
    </row>
    <row r="55" spans="1:6" ht="15" customHeight="1" x14ac:dyDescent="0.2">
      <c r="A55" s="12"/>
      <c r="B55" s="61" t="s">
        <v>47</v>
      </c>
      <c r="C55" s="62">
        <v>30481</v>
      </c>
      <c r="D55" s="62">
        <v>33469</v>
      </c>
      <c r="E55" s="70">
        <v>2988</v>
      </c>
      <c r="F55" s="114">
        <v>9.802827991207641E-2</v>
      </c>
    </row>
    <row r="56" spans="1:6" x14ac:dyDescent="0.2">
      <c r="A56" s="12"/>
      <c r="B56" s="61" t="s">
        <v>48</v>
      </c>
      <c r="C56" s="62">
        <v>33</v>
      </c>
      <c r="D56" s="62">
        <v>22</v>
      </c>
      <c r="E56" s="70">
        <v>-11</v>
      </c>
      <c r="F56" s="114">
        <v>-0.33333333333333337</v>
      </c>
    </row>
    <row r="57" spans="1:6" x14ac:dyDescent="0.2">
      <c r="A57" s="12"/>
      <c r="B57" s="61" t="s">
        <v>49</v>
      </c>
      <c r="C57" s="62">
        <v>165</v>
      </c>
      <c r="D57" s="62">
        <v>214</v>
      </c>
      <c r="E57" s="70">
        <v>49</v>
      </c>
      <c r="F57" s="114">
        <v>0.29696969696969688</v>
      </c>
    </row>
    <row r="58" spans="1:6" x14ac:dyDescent="0.2">
      <c r="A58" s="12"/>
      <c r="B58" s="61" t="s">
        <v>249</v>
      </c>
      <c r="C58" s="62">
        <v>9</v>
      </c>
      <c r="D58" s="62">
        <v>7</v>
      </c>
      <c r="E58" s="70">
        <v>-2</v>
      </c>
      <c r="F58" s="114">
        <v>-0.22222222222222221</v>
      </c>
    </row>
    <row r="59" spans="1:6" ht="12" customHeight="1" x14ac:dyDescent="0.2">
      <c r="A59" s="12"/>
      <c r="B59" s="61" t="s">
        <v>50</v>
      </c>
      <c r="C59" s="62">
        <v>8430</v>
      </c>
      <c r="D59" s="62">
        <v>8766</v>
      </c>
      <c r="E59" s="70">
        <v>336</v>
      </c>
      <c r="F59" s="114">
        <v>3.9857651245551518E-2</v>
      </c>
    </row>
    <row r="60" spans="1:6" ht="15" customHeight="1" x14ac:dyDescent="0.2">
      <c r="A60" s="12"/>
      <c r="B60" s="61" t="s">
        <v>46</v>
      </c>
      <c r="C60" s="62">
        <v>11539</v>
      </c>
      <c r="D60" s="62">
        <v>12191</v>
      </c>
      <c r="E60" s="70">
        <v>652</v>
      </c>
      <c r="F60" s="114">
        <v>5.6504029811942136E-2</v>
      </c>
    </row>
    <row r="61" spans="1:6" s="27" customFormat="1" ht="15" customHeight="1" x14ac:dyDescent="0.2">
      <c r="A61" s="12"/>
      <c r="B61" s="61" t="s">
        <v>51</v>
      </c>
      <c r="C61" s="62">
        <v>3829</v>
      </c>
      <c r="D61" s="62">
        <v>4060</v>
      </c>
      <c r="E61" s="70">
        <v>231</v>
      </c>
      <c r="F61" s="114">
        <v>6.0329067641681888E-2</v>
      </c>
    </row>
    <row r="62" spans="1:6" ht="15" customHeight="1" x14ac:dyDescent="0.2">
      <c r="B62" s="102" t="s">
        <v>52</v>
      </c>
      <c r="C62" s="103">
        <v>1130198</v>
      </c>
      <c r="D62" s="103">
        <v>1074336</v>
      </c>
      <c r="E62" s="104">
        <v>-55862</v>
      </c>
      <c r="F62" s="113">
        <v>-4.9426737615886784E-2</v>
      </c>
    </row>
    <row r="63" spans="1:6" ht="15" customHeight="1" x14ac:dyDescent="0.2">
      <c r="B63" s="61" t="s">
        <v>55</v>
      </c>
      <c r="C63" s="62">
        <v>1074065</v>
      </c>
      <c r="D63" s="62">
        <v>988312</v>
      </c>
      <c r="E63" s="70">
        <v>-85753</v>
      </c>
      <c r="F63" s="114">
        <v>-7.9839674507594993E-2</v>
      </c>
    </row>
    <row r="64" spans="1:6" ht="15" customHeight="1" x14ac:dyDescent="0.2">
      <c r="B64" s="61" t="s">
        <v>54</v>
      </c>
      <c r="C64" s="62">
        <v>55439</v>
      </c>
      <c r="D64" s="62">
        <v>85398</v>
      </c>
      <c r="E64" s="70">
        <v>29959</v>
      </c>
      <c r="F64" s="114">
        <v>0.54039575028409614</v>
      </c>
    </row>
    <row r="65" spans="1:6" ht="15" customHeight="1" x14ac:dyDescent="0.2">
      <c r="B65" s="61" t="s">
        <v>53</v>
      </c>
      <c r="C65" s="62">
        <v>694</v>
      </c>
      <c r="D65" s="62">
        <v>626</v>
      </c>
      <c r="E65" s="70">
        <v>-68</v>
      </c>
      <c r="F65" s="114">
        <v>-9.7982708933717633E-2</v>
      </c>
    </row>
    <row r="66" spans="1:6" ht="15" customHeight="1" x14ac:dyDescent="0.2">
      <c r="B66" s="100" t="s">
        <v>56</v>
      </c>
      <c r="C66" s="105">
        <v>30773</v>
      </c>
      <c r="D66" s="105">
        <v>33931</v>
      </c>
      <c r="E66" s="106">
        <v>3158</v>
      </c>
      <c r="F66" s="115">
        <v>0.10262242875247773</v>
      </c>
    </row>
    <row r="67" spans="1:6" x14ac:dyDescent="0.2">
      <c r="B67" s="102" t="s">
        <v>57</v>
      </c>
      <c r="C67" s="107">
        <v>297</v>
      </c>
      <c r="D67" s="107">
        <v>315</v>
      </c>
      <c r="E67" s="104">
        <v>18</v>
      </c>
      <c r="F67" s="113">
        <v>6.0606060606060552E-2</v>
      </c>
    </row>
    <row r="68" spans="1:6" x14ac:dyDescent="0.2">
      <c r="A68" s="12"/>
      <c r="B68" s="65" t="s">
        <v>226</v>
      </c>
      <c r="C68" s="62">
        <v>0</v>
      </c>
      <c r="D68" s="62">
        <v>0</v>
      </c>
      <c r="E68" s="70">
        <v>0</v>
      </c>
      <c r="F68" s="114"/>
    </row>
    <row r="69" spans="1:6" ht="15" customHeight="1" x14ac:dyDescent="0.2">
      <c r="A69" s="12"/>
      <c r="B69" s="66" t="s">
        <v>58</v>
      </c>
      <c r="C69" s="62">
        <v>3</v>
      </c>
      <c r="D69" s="62">
        <v>11</v>
      </c>
      <c r="E69" s="70">
        <v>8</v>
      </c>
      <c r="F69" s="114">
        <v>2.6666666666666665</v>
      </c>
    </row>
    <row r="70" spans="1:6" x14ac:dyDescent="0.2">
      <c r="A70" s="12"/>
      <c r="B70" s="66" t="s">
        <v>156</v>
      </c>
      <c r="C70" s="62">
        <v>4</v>
      </c>
      <c r="D70" s="62">
        <v>4</v>
      </c>
      <c r="E70" s="70">
        <v>0</v>
      </c>
      <c r="F70" s="114">
        <v>0</v>
      </c>
    </row>
    <row r="71" spans="1:6" x14ac:dyDescent="0.2">
      <c r="A71" s="12"/>
      <c r="B71" s="66" t="s">
        <v>59</v>
      </c>
      <c r="C71" s="62">
        <v>1</v>
      </c>
      <c r="D71" s="62">
        <v>4</v>
      </c>
      <c r="E71" s="70">
        <v>3</v>
      </c>
      <c r="F71" s="114">
        <v>3</v>
      </c>
    </row>
    <row r="72" spans="1:6" x14ac:dyDescent="0.2">
      <c r="A72" s="12"/>
      <c r="B72" s="66" t="s">
        <v>187</v>
      </c>
      <c r="C72" s="62">
        <v>3</v>
      </c>
      <c r="D72" s="62">
        <v>2</v>
      </c>
      <c r="E72" s="70">
        <v>-1</v>
      </c>
      <c r="F72" s="114">
        <v>-0.33333333333333337</v>
      </c>
    </row>
    <row r="73" spans="1:6" ht="15" customHeight="1" x14ac:dyDescent="0.2">
      <c r="A73" s="12"/>
      <c r="B73" s="66" t="s">
        <v>75</v>
      </c>
      <c r="C73" s="62">
        <v>1</v>
      </c>
      <c r="D73" s="62">
        <v>24</v>
      </c>
      <c r="E73" s="70">
        <v>23</v>
      </c>
      <c r="F73" s="114">
        <v>23</v>
      </c>
    </row>
    <row r="74" spans="1:6" ht="15" customHeight="1" x14ac:dyDescent="0.2">
      <c r="A74" s="12"/>
      <c r="B74" s="65" t="s">
        <v>76</v>
      </c>
      <c r="C74" s="62">
        <v>48</v>
      </c>
      <c r="D74" s="62">
        <v>46</v>
      </c>
      <c r="E74" s="70">
        <v>-2</v>
      </c>
      <c r="F74" s="114">
        <v>-4.166666666666663E-2</v>
      </c>
    </row>
    <row r="75" spans="1:6" x14ac:dyDescent="0.2">
      <c r="A75" s="12"/>
      <c r="B75" s="66" t="s">
        <v>234</v>
      </c>
      <c r="C75" s="62">
        <v>57</v>
      </c>
      <c r="D75" s="62">
        <v>17</v>
      </c>
      <c r="E75" s="70">
        <v>-40</v>
      </c>
      <c r="F75" s="114">
        <v>-0.70175438596491224</v>
      </c>
    </row>
    <row r="76" spans="1:6" ht="16.5" customHeight="1" x14ac:dyDescent="0.2">
      <c r="A76" s="12"/>
      <c r="B76" s="66" t="s">
        <v>84</v>
      </c>
      <c r="C76" s="62">
        <v>1</v>
      </c>
      <c r="D76" s="62">
        <v>2</v>
      </c>
      <c r="E76" s="70">
        <v>1</v>
      </c>
      <c r="F76" s="114">
        <v>1</v>
      </c>
    </row>
    <row r="77" spans="1:6" ht="15" customHeight="1" x14ac:dyDescent="0.2">
      <c r="A77" s="12"/>
      <c r="B77" s="66" t="s">
        <v>87</v>
      </c>
      <c r="C77" s="62">
        <v>37</v>
      </c>
      <c r="D77" s="62">
        <v>31</v>
      </c>
      <c r="E77" s="70">
        <v>-6</v>
      </c>
      <c r="F77" s="114">
        <v>-0.16216216216216217</v>
      </c>
    </row>
    <row r="78" spans="1:6" ht="14.25" customHeight="1" x14ac:dyDescent="0.2">
      <c r="A78" s="12"/>
      <c r="B78" s="66" t="s">
        <v>235</v>
      </c>
      <c r="C78" s="62">
        <v>0</v>
      </c>
      <c r="D78" s="62">
        <v>0</v>
      </c>
      <c r="E78" s="70">
        <v>0</v>
      </c>
      <c r="F78" s="114"/>
    </row>
    <row r="79" spans="1:6" x14ac:dyDescent="0.2">
      <c r="A79" s="12"/>
      <c r="B79" s="66" t="s">
        <v>103</v>
      </c>
      <c r="C79" s="62">
        <v>26</v>
      </c>
      <c r="D79" s="62">
        <v>40</v>
      </c>
      <c r="E79" s="70">
        <v>14</v>
      </c>
      <c r="F79" s="114">
        <v>0.53846153846153855</v>
      </c>
    </row>
    <row r="80" spans="1:6" s="27" customFormat="1" x14ac:dyDescent="0.2">
      <c r="A80" s="12"/>
      <c r="B80" s="66" t="s">
        <v>117</v>
      </c>
      <c r="C80" s="62">
        <v>0</v>
      </c>
      <c r="D80" s="62">
        <v>0</v>
      </c>
      <c r="E80" s="70">
        <v>0</v>
      </c>
      <c r="F80" s="114"/>
    </row>
    <row r="81" spans="1:6" x14ac:dyDescent="0.2">
      <c r="A81" s="12"/>
      <c r="B81" s="66" t="s">
        <v>232</v>
      </c>
      <c r="C81" s="62">
        <v>0</v>
      </c>
      <c r="D81" s="62">
        <v>0</v>
      </c>
      <c r="E81" s="70">
        <v>0</v>
      </c>
      <c r="F81" s="114"/>
    </row>
    <row r="82" spans="1:6" s="11" customFormat="1" x14ac:dyDescent="0.2">
      <c r="A82" s="12"/>
      <c r="B82" s="66" t="s">
        <v>132</v>
      </c>
      <c r="C82" s="62">
        <v>13</v>
      </c>
      <c r="D82" s="62">
        <v>1</v>
      </c>
      <c r="E82" s="70">
        <v>-12</v>
      </c>
      <c r="F82" s="114">
        <v>-0.92307692307692313</v>
      </c>
    </row>
    <row r="83" spans="1:6" s="27" customFormat="1" x14ac:dyDescent="0.2">
      <c r="A83" s="12"/>
      <c r="B83" s="66" t="s">
        <v>133</v>
      </c>
      <c r="C83" s="62">
        <v>55</v>
      </c>
      <c r="D83" s="62">
        <v>84</v>
      </c>
      <c r="E83" s="70">
        <v>29</v>
      </c>
      <c r="F83" s="114">
        <v>0.52727272727272734</v>
      </c>
    </row>
    <row r="84" spans="1:6" ht="15" customHeight="1" x14ac:dyDescent="0.2">
      <c r="A84" s="12"/>
      <c r="B84" s="66" t="s">
        <v>192</v>
      </c>
      <c r="C84" s="62">
        <v>2</v>
      </c>
      <c r="D84" s="62">
        <v>1</v>
      </c>
      <c r="E84" s="70">
        <v>-1</v>
      </c>
      <c r="F84" s="114">
        <v>-0.5</v>
      </c>
    </row>
    <row r="85" spans="1:6" ht="15" customHeight="1" x14ac:dyDescent="0.2">
      <c r="A85" s="12"/>
      <c r="B85" s="66" t="s">
        <v>142</v>
      </c>
      <c r="C85" s="62">
        <v>25</v>
      </c>
      <c r="D85" s="62">
        <v>16</v>
      </c>
      <c r="E85" s="70">
        <v>-9</v>
      </c>
      <c r="F85" s="114">
        <v>-0.36</v>
      </c>
    </row>
    <row r="86" spans="1:6" ht="15" customHeight="1" x14ac:dyDescent="0.2">
      <c r="A86" s="12"/>
      <c r="B86" s="66" t="s">
        <v>143</v>
      </c>
      <c r="C86" s="62">
        <v>18</v>
      </c>
      <c r="D86" s="62">
        <v>30</v>
      </c>
      <c r="E86" s="70">
        <v>12</v>
      </c>
      <c r="F86" s="114">
        <v>0.66666666666666674</v>
      </c>
    </row>
    <row r="87" spans="1:6" ht="15" customHeight="1" x14ac:dyDescent="0.2">
      <c r="A87" s="12"/>
      <c r="B87" s="66" t="s">
        <v>153</v>
      </c>
      <c r="C87" s="62">
        <v>3</v>
      </c>
      <c r="D87" s="62">
        <v>2</v>
      </c>
      <c r="E87" s="70">
        <v>-1</v>
      </c>
      <c r="F87" s="114">
        <v>-0.33333333333333337</v>
      </c>
    </row>
    <row r="88" spans="1:6" ht="15" customHeight="1" x14ac:dyDescent="0.2">
      <c r="B88" s="102" t="s">
        <v>198</v>
      </c>
      <c r="C88" s="103">
        <v>187</v>
      </c>
      <c r="D88" s="103">
        <v>229</v>
      </c>
      <c r="E88" s="104">
        <v>42</v>
      </c>
      <c r="F88" s="113">
        <v>0.22459893048128343</v>
      </c>
    </row>
    <row r="89" spans="1:6" ht="15" customHeight="1" x14ac:dyDescent="0.2">
      <c r="B89" s="66" t="s">
        <v>188</v>
      </c>
      <c r="C89" s="62">
        <v>3</v>
      </c>
      <c r="D89" s="62">
        <v>16</v>
      </c>
      <c r="E89" s="70">
        <v>13</v>
      </c>
      <c r="F89" s="114">
        <v>4.333333333333333</v>
      </c>
    </row>
    <row r="90" spans="1:6" ht="15" customHeight="1" x14ac:dyDescent="0.2">
      <c r="B90" s="66" t="s">
        <v>157</v>
      </c>
      <c r="C90" s="62">
        <v>12</v>
      </c>
      <c r="D90" s="62">
        <v>8</v>
      </c>
      <c r="E90" s="70">
        <v>-4</v>
      </c>
      <c r="F90" s="114">
        <v>-0.33333333333333337</v>
      </c>
    </row>
    <row r="91" spans="1:6" x14ac:dyDescent="0.2">
      <c r="B91" s="66" t="s">
        <v>101</v>
      </c>
      <c r="C91" s="62">
        <v>75</v>
      </c>
      <c r="D91" s="62">
        <v>70</v>
      </c>
      <c r="E91" s="70">
        <v>-5</v>
      </c>
      <c r="F91" s="114">
        <v>-6.6666666666666652E-2</v>
      </c>
    </row>
    <row r="92" spans="1:6" ht="15" customHeight="1" x14ac:dyDescent="0.2">
      <c r="B92" s="66" t="s">
        <v>166</v>
      </c>
      <c r="C92" s="62">
        <v>3</v>
      </c>
      <c r="D92" s="62">
        <v>3</v>
      </c>
      <c r="E92" s="70">
        <v>0</v>
      </c>
      <c r="F92" s="114">
        <v>0</v>
      </c>
    </row>
    <row r="93" spans="1:6" x14ac:dyDescent="0.2">
      <c r="B93" s="66" t="s">
        <v>121</v>
      </c>
      <c r="C93" s="62">
        <v>16</v>
      </c>
      <c r="D93" s="62">
        <v>33</v>
      </c>
      <c r="E93" s="70">
        <v>17</v>
      </c>
      <c r="F93" s="114">
        <v>1.0625</v>
      </c>
    </row>
    <row r="94" spans="1:6" ht="15" customHeight="1" x14ac:dyDescent="0.2">
      <c r="B94" s="66" t="s">
        <v>126</v>
      </c>
      <c r="C94" s="62">
        <v>60</v>
      </c>
      <c r="D94" s="62">
        <v>77</v>
      </c>
      <c r="E94" s="70">
        <v>17</v>
      </c>
      <c r="F94" s="114">
        <v>0.28333333333333344</v>
      </c>
    </row>
    <row r="95" spans="1:6" ht="15" customHeight="1" x14ac:dyDescent="0.2">
      <c r="B95" s="66" t="s">
        <v>154</v>
      </c>
      <c r="C95" s="62">
        <v>18</v>
      </c>
      <c r="D95" s="62">
        <v>22</v>
      </c>
      <c r="E95" s="70">
        <v>4</v>
      </c>
      <c r="F95" s="114">
        <v>0.22222222222222232</v>
      </c>
    </row>
    <row r="96" spans="1:6" ht="15" customHeight="1" x14ac:dyDescent="0.2">
      <c r="A96" s="13"/>
      <c r="B96" s="102" t="s">
        <v>199</v>
      </c>
      <c r="C96" s="103">
        <v>28240</v>
      </c>
      <c r="D96" s="103">
        <v>30968</v>
      </c>
      <c r="E96" s="104">
        <v>2728</v>
      </c>
      <c r="F96" s="113">
        <v>9.6600566572238034E-2</v>
      </c>
    </row>
    <row r="97" spans="2:6" ht="15" customHeight="1" x14ac:dyDescent="0.2">
      <c r="B97" s="61" t="s">
        <v>65</v>
      </c>
      <c r="C97" s="62">
        <v>24978</v>
      </c>
      <c r="D97" s="62">
        <v>27304</v>
      </c>
      <c r="E97" s="70">
        <v>2326</v>
      </c>
      <c r="F97" s="114">
        <v>9.3121947313635989E-2</v>
      </c>
    </row>
    <row r="98" spans="2:6" ht="15" customHeight="1" x14ac:dyDescent="0.2">
      <c r="B98" s="61" t="s">
        <v>96</v>
      </c>
      <c r="C98" s="62">
        <v>2932</v>
      </c>
      <c r="D98" s="62">
        <v>3264</v>
      </c>
      <c r="E98" s="70">
        <v>332</v>
      </c>
      <c r="F98" s="114">
        <v>0.11323328785811726</v>
      </c>
    </row>
    <row r="99" spans="2:6" ht="15" customHeight="1" x14ac:dyDescent="0.2">
      <c r="B99" s="61" t="s">
        <v>111</v>
      </c>
      <c r="C99" s="62">
        <v>330</v>
      </c>
      <c r="D99" s="62">
        <v>400</v>
      </c>
      <c r="E99" s="70">
        <v>70</v>
      </c>
      <c r="F99" s="114">
        <v>0.21212121212121215</v>
      </c>
    </row>
    <row r="100" spans="2:6" ht="15" customHeight="1" x14ac:dyDescent="0.2">
      <c r="B100" s="102" t="s">
        <v>200</v>
      </c>
      <c r="C100" s="103">
        <v>2049</v>
      </c>
      <c r="D100" s="103">
        <v>2419</v>
      </c>
      <c r="E100" s="104">
        <v>370</v>
      </c>
      <c r="F100" s="113">
        <v>0.18057589067837965</v>
      </c>
    </row>
    <row r="101" spans="2:6" ht="15" customHeight="1" x14ac:dyDescent="0.2">
      <c r="B101" s="63" t="s">
        <v>67</v>
      </c>
      <c r="C101" s="62">
        <v>401</v>
      </c>
      <c r="D101" s="62">
        <v>379</v>
      </c>
      <c r="E101" s="70">
        <v>-22</v>
      </c>
      <c r="F101" s="114">
        <v>-5.4862842892768104E-2</v>
      </c>
    </row>
    <row r="102" spans="2:6" s="27" customFormat="1" ht="15" customHeight="1" x14ac:dyDescent="0.2">
      <c r="B102" s="63" t="s">
        <v>71</v>
      </c>
      <c r="C102" s="62">
        <v>24</v>
      </c>
      <c r="D102" s="62">
        <v>13</v>
      </c>
      <c r="E102" s="70">
        <v>-11</v>
      </c>
      <c r="F102" s="114">
        <v>-0.45833333333333337</v>
      </c>
    </row>
    <row r="103" spans="2:6" ht="15" customHeight="1" x14ac:dyDescent="0.2">
      <c r="B103" s="63" t="s">
        <v>72</v>
      </c>
      <c r="C103" s="62">
        <v>938</v>
      </c>
      <c r="D103" s="62">
        <v>1164</v>
      </c>
      <c r="E103" s="70">
        <v>226</v>
      </c>
      <c r="F103" s="114">
        <v>0.24093816631130061</v>
      </c>
    </row>
    <row r="104" spans="2:6" ht="15" customHeight="1" x14ac:dyDescent="0.2">
      <c r="B104" s="63" t="s">
        <v>233</v>
      </c>
      <c r="C104" s="62">
        <v>1</v>
      </c>
      <c r="D104" s="62">
        <v>0</v>
      </c>
      <c r="E104" s="70">
        <v>-1</v>
      </c>
      <c r="F104" s="114">
        <v>-1</v>
      </c>
    </row>
    <row r="105" spans="2:6" ht="15" customHeight="1" x14ac:dyDescent="0.2">
      <c r="B105" s="63" t="s">
        <v>79</v>
      </c>
      <c r="C105" s="62">
        <v>91</v>
      </c>
      <c r="D105" s="62">
        <v>130</v>
      </c>
      <c r="E105" s="70">
        <v>39</v>
      </c>
      <c r="F105" s="114">
        <v>0.4285714285714286</v>
      </c>
    </row>
    <row r="106" spans="2:6" x14ac:dyDescent="0.2">
      <c r="B106" s="63" t="s">
        <v>82</v>
      </c>
      <c r="C106" s="62">
        <v>123</v>
      </c>
      <c r="D106" s="62">
        <v>110</v>
      </c>
      <c r="E106" s="70">
        <v>-13</v>
      </c>
      <c r="F106" s="114">
        <v>-0.10569105691056913</v>
      </c>
    </row>
    <row r="107" spans="2:6" ht="15" customHeight="1" x14ac:dyDescent="0.2">
      <c r="B107" s="63" t="s">
        <v>287</v>
      </c>
      <c r="C107" s="62">
        <v>257</v>
      </c>
      <c r="D107" s="62">
        <v>363</v>
      </c>
      <c r="E107" s="70">
        <v>106</v>
      </c>
      <c r="F107" s="114">
        <v>0.41245136186770437</v>
      </c>
    </row>
    <row r="108" spans="2:6" ht="15" customHeight="1" x14ac:dyDescent="0.2">
      <c r="B108" s="66" t="s">
        <v>123</v>
      </c>
      <c r="C108" s="62">
        <v>11</v>
      </c>
      <c r="D108" s="62">
        <v>12</v>
      </c>
      <c r="E108" s="70">
        <v>1</v>
      </c>
      <c r="F108" s="114">
        <v>9.0909090909090828E-2</v>
      </c>
    </row>
    <row r="109" spans="2:6" ht="15" customHeight="1" x14ac:dyDescent="0.2">
      <c r="B109" s="63" t="s">
        <v>124</v>
      </c>
      <c r="C109" s="62">
        <v>57</v>
      </c>
      <c r="D109" s="62">
        <v>88</v>
      </c>
      <c r="E109" s="70">
        <v>31</v>
      </c>
      <c r="F109" s="114">
        <v>0.54385964912280693</v>
      </c>
    </row>
    <row r="110" spans="2:6" ht="15" customHeight="1" x14ac:dyDescent="0.2">
      <c r="B110" s="63" t="s">
        <v>252</v>
      </c>
      <c r="C110" s="62">
        <v>11</v>
      </c>
      <c r="D110" s="62">
        <v>9</v>
      </c>
      <c r="E110" s="70">
        <v>-2</v>
      </c>
      <c r="F110" s="114">
        <v>-0.18181818181818177</v>
      </c>
    </row>
    <row r="111" spans="2:6" s="27" customFormat="1" ht="15" customHeight="1" x14ac:dyDescent="0.2">
      <c r="B111" s="27" t="s">
        <v>253</v>
      </c>
      <c r="C111" s="62">
        <v>4</v>
      </c>
      <c r="D111" s="62">
        <v>11</v>
      </c>
      <c r="E111" s="70">
        <v>7</v>
      </c>
      <c r="F111" s="114">
        <v>1.75</v>
      </c>
    </row>
    <row r="112" spans="2:6" ht="15" customHeight="1" x14ac:dyDescent="0.2">
      <c r="B112" s="63" t="s">
        <v>147</v>
      </c>
      <c r="C112" s="62">
        <v>59</v>
      </c>
      <c r="D112" s="62">
        <v>59</v>
      </c>
      <c r="E112" s="70">
        <v>0</v>
      </c>
      <c r="F112" s="114">
        <v>0</v>
      </c>
    </row>
    <row r="113" spans="2:6" ht="16.5" customHeight="1" x14ac:dyDescent="0.2">
      <c r="B113" s="65" t="s">
        <v>151</v>
      </c>
      <c r="C113" s="62">
        <v>72</v>
      </c>
      <c r="D113" s="62">
        <v>81</v>
      </c>
      <c r="E113" s="70">
        <v>9</v>
      </c>
      <c r="F113" s="114">
        <v>0.125</v>
      </c>
    </row>
    <row r="114" spans="2:6" ht="33.75" customHeight="1" x14ac:dyDescent="0.2">
      <c r="B114" s="108" t="s">
        <v>201</v>
      </c>
      <c r="C114" s="105">
        <v>61934</v>
      </c>
      <c r="D114" s="105">
        <v>204208</v>
      </c>
      <c r="E114" s="106">
        <v>142274</v>
      </c>
      <c r="F114" s="115">
        <v>2.2971873284464106</v>
      </c>
    </row>
    <row r="115" spans="2:6" ht="21.75" customHeight="1" x14ac:dyDescent="0.2">
      <c r="B115" s="102" t="s">
        <v>202</v>
      </c>
      <c r="C115" s="103">
        <v>16413</v>
      </c>
      <c r="D115" s="103">
        <v>20682</v>
      </c>
      <c r="E115" s="104">
        <v>4269</v>
      </c>
      <c r="F115" s="113">
        <v>0.26009870224821796</v>
      </c>
    </row>
    <row r="116" spans="2:6" x14ac:dyDescent="0.2">
      <c r="B116" s="67" t="s">
        <v>88</v>
      </c>
      <c r="C116" s="62">
        <v>5326</v>
      </c>
      <c r="D116" s="62">
        <v>5329</v>
      </c>
      <c r="E116" s="70">
        <v>3</v>
      </c>
      <c r="F116" s="114">
        <v>5.6327450244086918E-4</v>
      </c>
    </row>
    <row r="117" spans="2:6" ht="15" customHeight="1" x14ac:dyDescent="0.2">
      <c r="B117" s="67" t="s">
        <v>100</v>
      </c>
      <c r="C117" s="62">
        <v>2936</v>
      </c>
      <c r="D117" s="62">
        <v>3113</v>
      </c>
      <c r="E117" s="70">
        <v>177</v>
      </c>
      <c r="F117" s="114">
        <v>6.0286103542234404E-2</v>
      </c>
    </row>
    <row r="118" spans="2:6" x14ac:dyDescent="0.2">
      <c r="B118" s="67" t="s">
        <v>114</v>
      </c>
      <c r="C118" s="62">
        <v>112</v>
      </c>
      <c r="D118" s="62">
        <v>129</v>
      </c>
      <c r="E118" s="70">
        <v>17</v>
      </c>
      <c r="F118" s="114">
        <v>0.15178571428571419</v>
      </c>
    </row>
    <row r="119" spans="2:6" ht="15" customHeight="1" x14ac:dyDescent="0.2">
      <c r="B119" s="64" t="s">
        <v>140</v>
      </c>
      <c r="C119" s="62">
        <v>1042</v>
      </c>
      <c r="D119" s="62">
        <v>918</v>
      </c>
      <c r="E119" s="70">
        <v>-124</v>
      </c>
      <c r="F119" s="114">
        <v>-0.11900191938579652</v>
      </c>
    </row>
    <row r="120" spans="2:6" x14ac:dyDescent="0.2">
      <c r="B120" s="64" t="s">
        <v>152</v>
      </c>
      <c r="C120" s="62">
        <v>6849</v>
      </c>
      <c r="D120" s="62">
        <v>10847</v>
      </c>
      <c r="E120" s="70">
        <v>3998</v>
      </c>
      <c r="F120" s="114">
        <v>0.58373485180318285</v>
      </c>
    </row>
    <row r="121" spans="2:6" ht="15" customHeight="1" x14ac:dyDescent="0.2">
      <c r="B121" s="64" t="s">
        <v>167</v>
      </c>
      <c r="C121" s="62">
        <v>7</v>
      </c>
      <c r="D121" s="62">
        <v>20</v>
      </c>
      <c r="E121" s="70">
        <v>13</v>
      </c>
      <c r="F121" s="114">
        <v>1.8571428571428572</v>
      </c>
    </row>
    <row r="122" spans="2:6" ht="15" customHeight="1" x14ac:dyDescent="0.2">
      <c r="B122" s="64" t="s">
        <v>162</v>
      </c>
      <c r="C122" s="62">
        <v>141</v>
      </c>
      <c r="D122" s="62">
        <v>326</v>
      </c>
      <c r="E122" s="70">
        <v>185</v>
      </c>
      <c r="F122" s="114">
        <v>1.3120567375886525</v>
      </c>
    </row>
    <row r="123" spans="2:6" ht="15" customHeight="1" x14ac:dyDescent="0.2">
      <c r="B123" s="102" t="s">
        <v>203</v>
      </c>
      <c r="C123" s="103">
        <v>3041</v>
      </c>
      <c r="D123" s="103">
        <v>3251</v>
      </c>
      <c r="E123" s="104">
        <v>210</v>
      </c>
      <c r="F123" s="113">
        <v>6.9056231502795162E-2</v>
      </c>
    </row>
    <row r="124" spans="2:6" ht="17.25" customHeight="1" x14ac:dyDescent="0.2">
      <c r="B124" s="64" t="s">
        <v>60</v>
      </c>
      <c r="C124" s="62">
        <v>2335</v>
      </c>
      <c r="D124" s="62">
        <v>2446</v>
      </c>
      <c r="E124" s="70">
        <v>111</v>
      </c>
      <c r="F124" s="114">
        <v>4.7537473233404626E-2</v>
      </c>
    </row>
    <row r="125" spans="2:6" ht="15" customHeight="1" x14ac:dyDescent="0.2">
      <c r="B125" s="64" t="s">
        <v>64</v>
      </c>
      <c r="C125" s="62">
        <v>23</v>
      </c>
      <c r="D125" s="62">
        <v>36</v>
      </c>
      <c r="E125" s="70">
        <v>13</v>
      </c>
      <c r="F125" s="114">
        <v>0.56521739130434789</v>
      </c>
    </row>
    <row r="126" spans="2:6" ht="15" customHeight="1" x14ac:dyDescent="0.2">
      <c r="B126" s="64" t="s">
        <v>68</v>
      </c>
      <c r="C126" s="62">
        <v>556</v>
      </c>
      <c r="D126" s="62">
        <v>652</v>
      </c>
      <c r="E126" s="70">
        <v>96</v>
      </c>
      <c r="F126" s="114">
        <v>0.17266187050359716</v>
      </c>
    </row>
    <row r="127" spans="2:6" ht="15" customHeight="1" x14ac:dyDescent="0.2">
      <c r="B127" s="64" t="s">
        <v>164</v>
      </c>
      <c r="C127" s="62">
        <v>1</v>
      </c>
      <c r="D127" s="62">
        <v>2</v>
      </c>
      <c r="E127" s="70">
        <v>1</v>
      </c>
      <c r="F127" s="114">
        <v>1</v>
      </c>
    </row>
    <row r="128" spans="2:6" ht="15" customHeight="1" x14ac:dyDescent="0.2">
      <c r="B128" s="64" t="s">
        <v>81</v>
      </c>
      <c r="C128" s="62">
        <v>0</v>
      </c>
      <c r="D128" s="62">
        <v>0</v>
      </c>
      <c r="E128" s="70">
        <v>0</v>
      </c>
      <c r="F128" s="114"/>
    </row>
    <row r="129" spans="1:6" ht="15" customHeight="1" x14ac:dyDescent="0.2">
      <c r="B129" s="64" t="s">
        <v>110</v>
      </c>
      <c r="C129" s="62">
        <v>0</v>
      </c>
      <c r="D129" s="62">
        <v>3</v>
      </c>
      <c r="E129" s="70">
        <v>3</v>
      </c>
      <c r="F129" s="114"/>
    </row>
    <row r="130" spans="1:6" ht="15" customHeight="1" x14ac:dyDescent="0.2">
      <c r="B130" s="64" t="s">
        <v>183</v>
      </c>
      <c r="C130" s="62">
        <v>0</v>
      </c>
      <c r="D130" s="62">
        <v>0</v>
      </c>
      <c r="E130" s="70">
        <v>0</v>
      </c>
      <c r="F130" s="114"/>
    </row>
    <row r="131" spans="1:6" ht="15" customHeight="1" x14ac:dyDescent="0.2">
      <c r="B131" s="64" t="s">
        <v>191</v>
      </c>
      <c r="C131" s="62">
        <v>1</v>
      </c>
      <c r="D131" s="62">
        <v>0</v>
      </c>
      <c r="E131" s="70">
        <v>-1</v>
      </c>
      <c r="F131" s="114">
        <v>-1</v>
      </c>
    </row>
    <row r="132" spans="1:6" ht="15" customHeight="1" x14ac:dyDescent="0.2">
      <c r="B132" s="64" t="s">
        <v>122</v>
      </c>
      <c r="C132" s="62">
        <v>2</v>
      </c>
      <c r="D132" s="62">
        <v>1</v>
      </c>
      <c r="E132" s="70">
        <v>-1</v>
      </c>
      <c r="F132" s="114">
        <v>-0.5</v>
      </c>
    </row>
    <row r="133" spans="1:6" s="11" customFormat="1" ht="15" customHeight="1" x14ac:dyDescent="0.2">
      <c r="B133" s="64" t="s">
        <v>177</v>
      </c>
      <c r="C133" s="62">
        <v>7</v>
      </c>
      <c r="D133" s="62">
        <v>15</v>
      </c>
      <c r="E133" s="70">
        <v>8</v>
      </c>
      <c r="F133" s="114">
        <v>1.1428571428571428</v>
      </c>
    </row>
    <row r="134" spans="1:6" s="11" customFormat="1" ht="15" customHeight="1" x14ac:dyDescent="0.2">
      <c r="B134" s="64" t="s">
        <v>129</v>
      </c>
      <c r="C134" s="62">
        <v>0</v>
      </c>
      <c r="D134" s="62">
        <v>0</v>
      </c>
      <c r="E134" s="70">
        <v>0</v>
      </c>
      <c r="F134" s="114"/>
    </row>
    <row r="135" spans="1:6" s="11" customFormat="1" ht="15" customHeight="1" x14ac:dyDescent="0.2">
      <c r="B135" s="64" t="s">
        <v>178</v>
      </c>
      <c r="C135" s="62">
        <v>45</v>
      </c>
      <c r="D135" s="62">
        <v>40</v>
      </c>
      <c r="E135" s="70">
        <v>-5</v>
      </c>
      <c r="F135" s="114">
        <v>-0.11111111111111116</v>
      </c>
    </row>
    <row r="136" spans="1:6" s="11" customFormat="1" ht="15" customHeight="1" x14ac:dyDescent="0.2">
      <c r="B136" s="64" t="s">
        <v>180</v>
      </c>
      <c r="C136" s="62">
        <v>1</v>
      </c>
      <c r="D136" s="62">
        <v>10</v>
      </c>
      <c r="E136" s="70">
        <v>9</v>
      </c>
      <c r="F136" s="114">
        <v>9</v>
      </c>
    </row>
    <row r="137" spans="1:6" s="11" customFormat="1" ht="15" customHeight="1" x14ac:dyDescent="0.2">
      <c r="B137" s="64" t="s">
        <v>144</v>
      </c>
      <c r="C137" s="62">
        <v>62</v>
      </c>
      <c r="D137" s="62">
        <v>43</v>
      </c>
      <c r="E137" s="70">
        <v>-19</v>
      </c>
      <c r="F137" s="114">
        <v>-0.30645161290322576</v>
      </c>
    </row>
    <row r="138" spans="1:6" s="11" customFormat="1" ht="15" customHeight="1" x14ac:dyDescent="0.2">
      <c r="B138" s="64" t="s">
        <v>181</v>
      </c>
      <c r="C138" s="62">
        <v>8</v>
      </c>
      <c r="D138" s="62">
        <v>3</v>
      </c>
      <c r="E138" s="70">
        <v>-5</v>
      </c>
      <c r="F138" s="114">
        <v>-0.625</v>
      </c>
    </row>
    <row r="139" spans="1:6" ht="15" customHeight="1" x14ac:dyDescent="0.2">
      <c r="B139" s="102" t="s">
        <v>204</v>
      </c>
      <c r="C139" s="103">
        <v>32215</v>
      </c>
      <c r="D139" s="103">
        <v>161669</v>
      </c>
      <c r="E139" s="104">
        <v>129454</v>
      </c>
      <c r="F139" s="113">
        <v>4.0184386155517613</v>
      </c>
    </row>
    <row r="140" spans="1:6" ht="15" customHeight="1" x14ac:dyDescent="0.2">
      <c r="A140" s="12"/>
      <c r="B140" s="63" t="s">
        <v>62</v>
      </c>
      <c r="C140" s="62">
        <v>147</v>
      </c>
      <c r="D140" s="62">
        <v>239</v>
      </c>
      <c r="E140" s="70">
        <v>92</v>
      </c>
      <c r="F140" s="114">
        <v>0.62585034013605445</v>
      </c>
    </row>
    <row r="141" spans="1:6" ht="15" customHeight="1" x14ac:dyDescent="0.2">
      <c r="A141" s="12"/>
      <c r="B141" s="63" t="s">
        <v>69</v>
      </c>
      <c r="C141" s="62">
        <v>229</v>
      </c>
      <c r="D141" s="62">
        <v>328</v>
      </c>
      <c r="E141" s="70">
        <v>99</v>
      </c>
      <c r="F141" s="114">
        <v>0.43231441048034935</v>
      </c>
    </row>
    <row r="142" spans="1:6" s="11" customFormat="1" ht="15" customHeight="1" x14ac:dyDescent="0.2">
      <c r="A142" s="12"/>
      <c r="B142" s="63" t="s">
        <v>189</v>
      </c>
      <c r="C142" s="62">
        <v>1</v>
      </c>
      <c r="D142" s="62">
        <v>6</v>
      </c>
      <c r="E142" s="70">
        <v>5</v>
      </c>
      <c r="F142" s="114">
        <v>5</v>
      </c>
    </row>
    <row r="143" spans="1:6" ht="15" customHeight="1" x14ac:dyDescent="0.2">
      <c r="A143" s="12"/>
      <c r="B143" s="63" t="s">
        <v>90</v>
      </c>
      <c r="C143" s="62">
        <v>8110</v>
      </c>
      <c r="D143" s="62">
        <v>26031</v>
      </c>
      <c r="E143" s="70">
        <v>17921</v>
      </c>
      <c r="F143" s="114">
        <v>2.2097410604192356</v>
      </c>
    </row>
    <row r="144" spans="1:6" x14ac:dyDescent="0.2">
      <c r="A144" s="12"/>
      <c r="B144" s="63" t="s">
        <v>93</v>
      </c>
      <c r="C144" s="62">
        <v>22019</v>
      </c>
      <c r="D144" s="62">
        <v>129933</v>
      </c>
      <c r="E144" s="70">
        <v>107914</v>
      </c>
      <c r="F144" s="114">
        <v>4.9009491802534173</v>
      </c>
    </row>
    <row r="145" spans="1:6" x14ac:dyDescent="0.2">
      <c r="A145" s="12"/>
      <c r="B145" s="66" t="s">
        <v>175</v>
      </c>
      <c r="C145" s="62">
        <v>8</v>
      </c>
      <c r="D145" s="62">
        <v>16</v>
      </c>
      <c r="E145" s="70">
        <v>8</v>
      </c>
      <c r="F145" s="114">
        <v>1</v>
      </c>
    </row>
    <row r="146" spans="1:6" ht="15" customHeight="1" x14ac:dyDescent="0.2">
      <c r="A146" s="12"/>
      <c r="B146" s="63" t="s">
        <v>115</v>
      </c>
      <c r="C146" s="62">
        <v>143</v>
      </c>
      <c r="D146" s="62">
        <v>314</v>
      </c>
      <c r="E146" s="70">
        <v>171</v>
      </c>
      <c r="F146" s="114">
        <v>1.1958041958041958</v>
      </c>
    </row>
    <row r="147" spans="1:6" ht="15" customHeight="1" x14ac:dyDescent="0.2">
      <c r="A147" s="12"/>
      <c r="B147" s="63" t="s">
        <v>119</v>
      </c>
      <c r="C147" s="62">
        <v>1174</v>
      </c>
      <c r="D147" s="62">
        <v>3718</v>
      </c>
      <c r="E147" s="70">
        <v>2544</v>
      </c>
      <c r="F147" s="114">
        <v>2.1669505962521294</v>
      </c>
    </row>
    <row r="148" spans="1:6" ht="15" customHeight="1" x14ac:dyDescent="0.2">
      <c r="A148" s="12"/>
      <c r="B148" s="63" t="s">
        <v>150</v>
      </c>
      <c r="C148" s="62">
        <v>384</v>
      </c>
      <c r="D148" s="62">
        <v>1084</v>
      </c>
      <c r="E148" s="70">
        <v>700</v>
      </c>
      <c r="F148" s="114">
        <v>1.8229166666666665</v>
      </c>
    </row>
    <row r="149" spans="1:6" ht="15" customHeight="1" x14ac:dyDescent="0.2">
      <c r="A149" s="12"/>
      <c r="B149" s="102" t="s">
        <v>205</v>
      </c>
      <c r="C149" s="103">
        <v>10265</v>
      </c>
      <c r="D149" s="103">
        <v>18606</v>
      </c>
      <c r="E149" s="104">
        <v>8341</v>
      </c>
      <c r="F149" s="113">
        <v>0.81256697515830489</v>
      </c>
    </row>
    <row r="150" spans="1:6" ht="15" customHeight="1" x14ac:dyDescent="0.2">
      <c r="B150" s="63" t="s">
        <v>227</v>
      </c>
      <c r="C150" s="62">
        <v>6</v>
      </c>
      <c r="D150" s="62">
        <v>2</v>
      </c>
      <c r="E150" s="70">
        <v>-4</v>
      </c>
      <c r="F150" s="114">
        <v>-0.66666666666666674</v>
      </c>
    </row>
    <row r="151" spans="1:6" x14ac:dyDescent="0.2">
      <c r="B151" s="66" t="s">
        <v>83</v>
      </c>
      <c r="C151" s="62">
        <v>150</v>
      </c>
      <c r="D151" s="62">
        <v>202</v>
      </c>
      <c r="E151" s="70">
        <v>52</v>
      </c>
      <c r="F151" s="114">
        <v>0.34666666666666668</v>
      </c>
    </row>
    <row r="152" spans="1:6" ht="15" customHeight="1" x14ac:dyDescent="0.2">
      <c r="B152" s="66" t="s">
        <v>91</v>
      </c>
      <c r="C152" s="62">
        <v>347</v>
      </c>
      <c r="D152" s="62">
        <v>787</v>
      </c>
      <c r="E152" s="70">
        <v>440</v>
      </c>
      <c r="F152" s="114">
        <v>1.2680115273775217</v>
      </c>
    </row>
    <row r="153" spans="1:6" x14ac:dyDescent="0.2">
      <c r="B153" s="66" t="s">
        <v>173</v>
      </c>
      <c r="C153" s="62">
        <v>7</v>
      </c>
      <c r="D153" s="62">
        <v>21</v>
      </c>
      <c r="E153" s="70">
        <v>14</v>
      </c>
      <c r="F153" s="114">
        <v>2</v>
      </c>
    </row>
    <row r="154" spans="1:6" x14ac:dyDescent="0.2">
      <c r="B154" s="66" t="s">
        <v>236</v>
      </c>
      <c r="C154" s="62">
        <v>20</v>
      </c>
      <c r="D154" s="62">
        <v>2</v>
      </c>
      <c r="E154" s="70">
        <v>-18</v>
      </c>
      <c r="F154" s="114">
        <v>-0.9</v>
      </c>
    </row>
    <row r="155" spans="1:6" ht="15" customHeight="1" x14ac:dyDescent="0.2">
      <c r="B155" s="66" t="s">
        <v>108</v>
      </c>
      <c r="C155" s="62">
        <v>388</v>
      </c>
      <c r="D155" s="62">
        <v>836</v>
      </c>
      <c r="E155" s="70">
        <v>448</v>
      </c>
      <c r="F155" s="114">
        <v>1.1546391752577319</v>
      </c>
    </row>
    <row r="156" spans="1:6" ht="15" customHeight="1" x14ac:dyDescent="0.2">
      <c r="B156" s="66" t="s">
        <v>112</v>
      </c>
      <c r="C156" s="62">
        <v>91</v>
      </c>
      <c r="D156" s="62">
        <v>307</v>
      </c>
      <c r="E156" s="70">
        <v>216</v>
      </c>
      <c r="F156" s="114">
        <v>2.3736263736263736</v>
      </c>
    </row>
    <row r="157" spans="1:6" ht="15" customHeight="1" x14ac:dyDescent="0.2">
      <c r="B157" s="66" t="s">
        <v>135</v>
      </c>
      <c r="C157" s="62">
        <v>430</v>
      </c>
      <c r="D157" s="62">
        <v>555</v>
      </c>
      <c r="E157" s="70">
        <v>125</v>
      </c>
      <c r="F157" s="114">
        <v>0.29069767441860472</v>
      </c>
    </row>
    <row r="158" spans="1:6" s="27" customFormat="1" ht="15" customHeight="1" x14ac:dyDescent="0.2">
      <c r="B158" s="66" t="s">
        <v>141</v>
      </c>
      <c r="C158" s="62">
        <v>805</v>
      </c>
      <c r="D158" s="62">
        <v>944</v>
      </c>
      <c r="E158" s="70">
        <v>139</v>
      </c>
      <c r="F158" s="114">
        <v>0.17267080745341623</v>
      </c>
    </row>
    <row r="159" spans="1:6" ht="15" customHeight="1" x14ac:dyDescent="0.2">
      <c r="B159" s="66" t="s">
        <v>148</v>
      </c>
      <c r="C159" s="62">
        <v>8021</v>
      </c>
      <c r="D159" s="62">
        <v>14950</v>
      </c>
      <c r="E159" s="70">
        <v>6929</v>
      </c>
      <c r="F159" s="114">
        <v>0.86385737439222043</v>
      </c>
    </row>
    <row r="160" spans="1:6" ht="15" customHeight="1" x14ac:dyDescent="0.2">
      <c r="B160" s="108" t="s">
        <v>218</v>
      </c>
      <c r="C160" s="109">
        <v>46106</v>
      </c>
      <c r="D160" s="109">
        <v>71377</v>
      </c>
      <c r="E160" s="106">
        <v>25271</v>
      </c>
      <c r="F160" s="115">
        <v>0.54810653711013746</v>
      </c>
    </row>
    <row r="161" spans="2:6" ht="15" customHeight="1" x14ac:dyDescent="0.2">
      <c r="B161" s="63" t="s">
        <v>66</v>
      </c>
      <c r="C161" s="62">
        <v>13195</v>
      </c>
      <c r="D161" s="62">
        <v>14374</v>
      </c>
      <c r="E161" s="70">
        <v>1179</v>
      </c>
      <c r="F161" s="114">
        <v>8.9352027283061686E-2</v>
      </c>
    </row>
    <row r="162" spans="2:6" ht="15" customHeight="1" x14ac:dyDescent="0.2">
      <c r="B162" s="63" t="s">
        <v>70</v>
      </c>
      <c r="C162" s="62">
        <v>1519</v>
      </c>
      <c r="D162" s="62">
        <v>2041</v>
      </c>
      <c r="E162" s="70">
        <v>522</v>
      </c>
      <c r="F162" s="114">
        <v>0.34364713627386445</v>
      </c>
    </row>
    <row r="163" spans="2:6" ht="15" customHeight="1" x14ac:dyDescent="0.2">
      <c r="B163" s="68" t="s">
        <v>77</v>
      </c>
      <c r="C163" s="62">
        <v>2383</v>
      </c>
      <c r="D163" s="62">
        <v>5667</v>
      </c>
      <c r="E163" s="70">
        <v>3284</v>
      </c>
      <c r="F163" s="114">
        <v>1.3780948384389426</v>
      </c>
    </row>
    <row r="164" spans="2:6" ht="15" customHeight="1" x14ac:dyDescent="0.2">
      <c r="B164" s="69" t="s">
        <v>80</v>
      </c>
      <c r="C164" s="62">
        <v>7531</v>
      </c>
      <c r="D164" s="62">
        <v>3033</v>
      </c>
      <c r="E164" s="70">
        <v>-4498</v>
      </c>
      <c r="F164" s="114">
        <v>-0.59726463949010755</v>
      </c>
    </row>
    <row r="165" spans="2:6" ht="15" customHeight="1" x14ac:dyDescent="0.2">
      <c r="B165" s="69" t="s">
        <v>89</v>
      </c>
      <c r="C165" s="62">
        <v>336</v>
      </c>
      <c r="D165" s="62">
        <v>1648</v>
      </c>
      <c r="E165" s="70">
        <v>1312</v>
      </c>
      <c r="F165" s="114">
        <v>3.9047619047619051</v>
      </c>
    </row>
    <row r="166" spans="2:6" ht="15" customHeight="1" x14ac:dyDescent="0.2">
      <c r="B166" s="69" t="s">
        <v>92</v>
      </c>
      <c r="C166" s="62">
        <v>806</v>
      </c>
      <c r="D166" s="62">
        <v>2907</v>
      </c>
      <c r="E166" s="70">
        <v>2101</v>
      </c>
      <c r="F166" s="114">
        <v>2.6066997518610422</v>
      </c>
    </row>
    <row r="167" spans="2:6" x14ac:dyDescent="0.2">
      <c r="B167" s="61" t="s">
        <v>97</v>
      </c>
      <c r="C167" s="62">
        <v>321</v>
      </c>
      <c r="D167" s="62">
        <v>1086</v>
      </c>
      <c r="E167" s="70">
        <v>765</v>
      </c>
      <c r="F167" s="114">
        <v>2.3831775700934581</v>
      </c>
    </row>
    <row r="168" spans="2:6" ht="15" customHeight="1" x14ac:dyDescent="0.2">
      <c r="B168" s="61" t="s">
        <v>104</v>
      </c>
      <c r="C168" s="62">
        <v>1397</v>
      </c>
      <c r="D168" s="62">
        <v>2456</v>
      </c>
      <c r="E168" s="70">
        <v>1059</v>
      </c>
      <c r="F168" s="114">
        <v>0.75805297065139587</v>
      </c>
    </row>
    <row r="169" spans="2:6" ht="15" customHeight="1" x14ac:dyDescent="0.2">
      <c r="B169" s="61" t="s">
        <v>159</v>
      </c>
      <c r="C169" s="62">
        <v>35</v>
      </c>
      <c r="D169" s="62">
        <v>31</v>
      </c>
      <c r="E169" s="70">
        <v>-4</v>
      </c>
      <c r="F169" s="114">
        <v>-0.11428571428571432</v>
      </c>
    </row>
    <row r="170" spans="2:6" ht="15" customHeight="1" x14ac:dyDescent="0.2">
      <c r="B170" s="61" t="s">
        <v>118</v>
      </c>
      <c r="C170" s="62">
        <v>5552</v>
      </c>
      <c r="D170" s="62">
        <v>9503</v>
      </c>
      <c r="E170" s="70">
        <v>3951</v>
      </c>
      <c r="F170" s="114">
        <v>0.71163544668587897</v>
      </c>
    </row>
    <row r="171" spans="2:6" ht="15" customHeight="1" x14ac:dyDescent="0.2">
      <c r="B171" s="63" t="s">
        <v>120</v>
      </c>
      <c r="C171" s="62">
        <v>276</v>
      </c>
      <c r="D171" s="62">
        <v>1792</v>
      </c>
      <c r="E171" s="70">
        <v>1516</v>
      </c>
      <c r="F171" s="114">
        <v>5.4927536231884062</v>
      </c>
    </row>
    <row r="172" spans="2:6" x14ac:dyDescent="0.2">
      <c r="B172" s="61" t="s">
        <v>128</v>
      </c>
      <c r="C172" s="62">
        <v>8384</v>
      </c>
      <c r="D172" s="62">
        <v>17593</v>
      </c>
      <c r="E172" s="70">
        <v>9209</v>
      </c>
      <c r="F172" s="114">
        <v>1.0984017175572518</v>
      </c>
    </row>
    <row r="173" spans="2:6" ht="15" customHeight="1" x14ac:dyDescent="0.2">
      <c r="B173" s="63" t="s">
        <v>136</v>
      </c>
      <c r="C173" s="62">
        <v>1815</v>
      </c>
      <c r="D173" s="62">
        <v>4714</v>
      </c>
      <c r="E173" s="70">
        <v>2899</v>
      </c>
      <c r="F173" s="114">
        <v>1.5972451790633611</v>
      </c>
    </row>
    <row r="174" spans="2:6" ht="15" customHeight="1" x14ac:dyDescent="0.2">
      <c r="B174" s="61" t="s">
        <v>149</v>
      </c>
      <c r="C174" s="62">
        <v>2556</v>
      </c>
      <c r="D174" s="62">
        <v>4532</v>
      </c>
      <c r="E174" s="70">
        <v>1976</v>
      </c>
      <c r="F174" s="114">
        <v>0.77308294209702666</v>
      </c>
    </row>
    <row r="175" spans="2:6" ht="15" customHeight="1" x14ac:dyDescent="0.2">
      <c r="B175" s="108" t="s">
        <v>207</v>
      </c>
      <c r="C175" s="105">
        <v>4052</v>
      </c>
      <c r="D175" s="105">
        <v>6302</v>
      </c>
      <c r="E175" s="106">
        <v>2250</v>
      </c>
      <c r="F175" s="115">
        <v>0.55528134254689032</v>
      </c>
    </row>
    <row r="176" spans="2:6" ht="15" customHeight="1" x14ac:dyDescent="0.2">
      <c r="B176" s="102" t="s">
        <v>208</v>
      </c>
      <c r="C176" s="102">
        <v>1774</v>
      </c>
      <c r="D176" s="102">
        <v>2855</v>
      </c>
      <c r="E176" s="104">
        <v>1081</v>
      </c>
      <c r="F176" s="113">
        <v>0.6093573844419391</v>
      </c>
    </row>
    <row r="177" spans="2:6" s="10" customFormat="1" ht="15" customHeight="1" x14ac:dyDescent="0.2">
      <c r="B177" s="66" t="s">
        <v>170</v>
      </c>
      <c r="C177" s="62">
        <v>1</v>
      </c>
      <c r="D177" s="62">
        <v>1</v>
      </c>
      <c r="E177" s="70">
        <v>0</v>
      </c>
      <c r="F177" s="114">
        <v>0</v>
      </c>
    </row>
    <row r="178" spans="2:6" ht="15" customHeight="1" x14ac:dyDescent="0.2">
      <c r="B178" s="66" t="s">
        <v>78</v>
      </c>
      <c r="C178" s="62">
        <v>37</v>
      </c>
      <c r="D178" s="62">
        <v>124</v>
      </c>
      <c r="E178" s="70">
        <v>87</v>
      </c>
      <c r="F178" s="114">
        <v>2.3513513513513513</v>
      </c>
    </row>
    <row r="179" spans="2:6" ht="15" customHeight="1" x14ac:dyDescent="0.2">
      <c r="B179" s="66" t="s">
        <v>163</v>
      </c>
      <c r="C179" s="62">
        <v>13</v>
      </c>
      <c r="D179" s="62">
        <v>100</v>
      </c>
      <c r="E179" s="70">
        <v>87</v>
      </c>
      <c r="F179" s="114">
        <v>6.6923076923076925</v>
      </c>
    </row>
    <row r="180" spans="2:6" ht="15" customHeight="1" x14ac:dyDescent="0.2">
      <c r="B180" s="66" t="s">
        <v>85</v>
      </c>
      <c r="C180" s="62">
        <v>14</v>
      </c>
      <c r="D180" s="62">
        <v>21</v>
      </c>
      <c r="E180" s="70">
        <v>7</v>
      </c>
      <c r="F180" s="114">
        <v>0.5</v>
      </c>
    </row>
    <row r="181" spans="2:6" ht="15" customHeight="1" x14ac:dyDescent="0.2">
      <c r="B181" s="66" t="s">
        <v>86</v>
      </c>
      <c r="C181" s="62">
        <v>266</v>
      </c>
      <c r="D181" s="62">
        <v>293</v>
      </c>
      <c r="E181" s="70">
        <v>27</v>
      </c>
      <c r="F181" s="114">
        <v>0.10150375939849621</v>
      </c>
    </row>
    <row r="182" spans="2:6" ht="15" customHeight="1" x14ac:dyDescent="0.2">
      <c r="B182" s="66" t="s">
        <v>98</v>
      </c>
      <c r="C182" s="62">
        <v>143</v>
      </c>
      <c r="D182" s="62">
        <v>191</v>
      </c>
      <c r="E182" s="70">
        <v>48</v>
      </c>
      <c r="F182" s="114">
        <v>0.33566433566433562</v>
      </c>
    </row>
    <row r="183" spans="2:6" ht="15" customHeight="1" x14ac:dyDescent="0.2">
      <c r="B183" s="66" t="s">
        <v>190</v>
      </c>
      <c r="C183" s="62">
        <v>486</v>
      </c>
      <c r="D183" s="62">
        <v>1226</v>
      </c>
      <c r="E183" s="70">
        <v>740</v>
      </c>
      <c r="F183" s="114">
        <v>1.522633744855967</v>
      </c>
    </row>
    <row r="184" spans="2:6" ht="15" customHeight="1" x14ac:dyDescent="0.2">
      <c r="B184" s="66" t="s">
        <v>106</v>
      </c>
      <c r="C184" s="62">
        <v>31</v>
      </c>
      <c r="D184" s="62">
        <v>16</v>
      </c>
      <c r="E184" s="70">
        <v>-15</v>
      </c>
      <c r="F184" s="114">
        <v>-0.4838709677419355</v>
      </c>
    </row>
    <row r="185" spans="2:6" ht="15" customHeight="1" x14ac:dyDescent="0.2">
      <c r="B185" s="66" t="s">
        <v>107</v>
      </c>
      <c r="C185" s="62">
        <v>46</v>
      </c>
      <c r="D185" s="62">
        <v>31</v>
      </c>
      <c r="E185" s="70">
        <v>-15</v>
      </c>
      <c r="F185" s="114">
        <v>-0.32608695652173914</v>
      </c>
    </row>
    <row r="186" spans="2:6" s="27" customFormat="1" ht="15" customHeight="1" x14ac:dyDescent="0.2">
      <c r="B186" s="66" t="s">
        <v>251</v>
      </c>
      <c r="C186" s="62">
        <v>0</v>
      </c>
      <c r="D186" s="62">
        <v>0</v>
      </c>
      <c r="E186" s="70">
        <v>0</v>
      </c>
      <c r="F186" s="114"/>
    </row>
    <row r="187" spans="2:6" ht="15" customHeight="1" x14ac:dyDescent="0.2">
      <c r="B187" s="66" t="s">
        <v>184</v>
      </c>
      <c r="C187" s="62">
        <v>2</v>
      </c>
      <c r="D187" s="62">
        <v>8</v>
      </c>
      <c r="E187" s="70">
        <v>6</v>
      </c>
      <c r="F187" s="114">
        <v>3</v>
      </c>
    </row>
    <row r="188" spans="2:6" ht="12.75" customHeight="1" x14ac:dyDescent="0.2">
      <c r="B188" s="66" t="s">
        <v>113</v>
      </c>
      <c r="C188" s="62">
        <v>23</v>
      </c>
      <c r="D188" s="62">
        <v>14</v>
      </c>
      <c r="E188" s="70">
        <v>-9</v>
      </c>
      <c r="F188" s="114">
        <v>-0.39130434782608692</v>
      </c>
    </row>
    <row r="189" spans="2:6" x14ac:dyDescent="0.2">
      <c r="B189" s="66" t="s">
        <v>176</v>
      </c>
      <c r="C189" s="62">
        <v>10</v>
      </c>
      <c r="D189" s="62">
        <v>7</v>
      </c>
      <c r="E189" s="70">
        <v>-3</v>
      </c>
      <c r="F189" s="114">
        <v>-0.30000000000000004</v>
      </c>
    </row>
    <row r="190" spans="2:6" ht="15" customHeight="1" x14ac:dyDescent="0.2">
      <c r="B190" s="66" t="s">
        <v>125</v>
      </c>
      <c r="C190" s="62">
        <v>49</v>
      </c>
      <c r="D190" s="62">
        <v>69</v>
      </c>
      <c r="E190" s="70">
        <v>20</v>
      </c>
      <c r="F190" s="114">
        <v>0.40816326530612246</v>
      </c>
    </row>
    <row r="191" spans="2:6" ht="15" customHeight="1" x14ac:dyDescent="0.2">
      <c r="B191" s="66" t="s">
        <v>130</v>
      </c>
      <c r="C191" s="62">
        <v>28</v>
      </c>
      <c r="D191" s="62">
        <v>24</v>
      </c>
      <c r="E191" s="70">
        <v>-4</v>
      </c>
      <c r="F191" s="114">
        <v>-0.1428571428571429</v>
      </c>
    </row>
    <row r="192" spans="2:6" ht="15" customHeight="1" x14ac:dyDescent="0.2">
      <c r="B192" s="66" t="s">
        <v>137</v>
      </c>
      <c r="C192" s="62">
        <v>571</v>
      </c>
      <c r="D192" s="62">
        <v>634</v>
      </c>
      <c r="E192" s="70">
        <v>63</v>
      </c>
      <c r="F192" s="114">
        <v>0.11033274956217154</v>
      </c>
    </row>
    <row r="193" spans="1:6" x14ac:dyDescent="0.2">
      <c r="B193" s="66" t="s">
        <v>179</v>
      </c>
      <c r="C193" s="62">
        <v>17</v>
      </c>
      <c r="D193" s="62">
        <v>55</v>
      </c>
      <c r="E193" s="70">
        <v>38</v>
      </c>
      <c r="F193" s="114">
        <v>2.2352941176470589</v>
      </c>
    </row>
    <row r="194" spans="1:6" ht="15" customHeight="1" x14ac:dyDescent="0.2">
      <c r="B194" s="66" t="s">
        <v>146</v>
      </c>
      <c r="C194" s="62">
        <v>34</v>
      </c>
      <c r="D194" s="62">
        <v>40</v>
      </c>
      <c r="E194" s="70">
        <v>6</v>
      </c>
      <c r="F194" s="114">
        <v>0.17647058823529416</v>
      </c>
    </row>
    <row r="195" spans="1:6" ht="15" customHeight="1" x14ac:dyDescent="0.2">
      <c r="B195" s="66" t="s">
        <v>182</v>
      </c>
      <c r="C195" s="62">
        <v>3</v>
      </c>
      <c r="D195" s="62">
        <v>1</v>
      </c>
      <c r="E195" s="70">
        <v>-2</v>
      </c>
      <c r="F195" s="114">
        <v>-0.66666666666666674</v>
      </c>
    </row>
    <row r="196" spans="1:6" ht="15" customHeight="1" x14ac:dyDescent="0.2">
      <c r="A196" s="12"/>
      <c r="B196" s="102" t="s">
        <v>209</v>
      </c>
      <c r="C196" s="110">
        <v>377</v>
      </c>
      <c r="D196" s="110">
        <v>536</v>
      </c>
      <c r="E196" s="104">
        <v>159</v>
      </c>
      <c r="F196" s="113">
        <v>0.42175066312997345</v>
      </c>
    </row>
    <row r="197" spans="1:6" ht="15" customHeight="1" x14ac:dyDescent="0.2">
      <c r="A197" s="12"/>
      <c r="B197" s="63" t="s">
        <v>168</v>
      </c>
      <c r="C197" s="62">
        <v>2</v>
      </c>
      <c r="D197" s="62">
        <v>5</v>
      </c>
      <c r="E197" s="70">
        <v>3</v>
      </c>
      <c r="F197" s="114">
        <v>1.5</v>
      </c>
    </row>
    <row r="198" spans="1:6" ht="15" customHeight="1" x14ac:dyDescent="0.2">
      <c r="A198" s="12"/>
      <c r="B198" s="65" t="s">
        <v>185</v>
      </c>
      <c r="C198" s="62">
        <v>4</v>
      </c>
      <c r="D198" s="62">
        <v>8</v>
      </c>
      <c r="E198" s="70">
        <v>4</v>
      </c>
      <c r="F198" s="114">
        <v>1</v>
      </c>
    </row>
    <row r="199" spans="1:6" ht="15" customHeight="1" x14ac:dyDescent="0.2">
      <c r="A199" s="12"/>
      <c r="B199" s="66" t="s">
        <v>172</v>
      </c>
      <c r="C199" s="62">
        <v>13</v>
      </c>
      <c r="D199" s="62">
        <v>9</v>
      </c>
      <c r="E199" s="70">
        <v>-4</v>
      </c>
      <c r="F199" s="114">
        <v>-0.30769230769230771</v>
      </c>
    </row>
    <row r="200" spans="1:6" ht="15" customHeight="1" x14ac:dyDescent="0.2">
      <c r="A200" s="12"/>
      <c r="B200" s="66" t="s">
        <v>73</v>
      </c>
      <c r="C200" s="62">
        <v>45</v>
      </c>
      <c r="D200" s="62">
        <v>57</v>
      </c>
      <c r="E200" s="70">
        <v>12</v>
      </c>
      <c r="F200" s="114">
        <v>0.26666666666666661</v>
      </c>
    </row>
    <row r="201" spans="1:6" ht="15" customHeight="1" x14ac:dyDescent="0.2">
      <c r="A201" s="12"/>
      <c r="B201" s="66" t="s">
        <v>74</v>
      </c>
      <c r="C201" s="62">
        <v>8</v>
      </c>
      <c r="D201" s="62">
        <v>8</v>
      </c>
      <c r="E201" s="70">
        <v>0</v>
      </c>
      <c r="F201" s="114">
        <v>0</v>
      </c>
    </row>
    <row r="202" spans="1:6" ht="15" customHeight="1" x14ac:dyDescent="0.2">
      <c r="A202" s="12"/>
      <c r="B202" s="66" t="s">
        <v>158</v>
      </c>
      <c r="C202" s="62">
        <v>1</v>
      </c>
      <c r="D202" s="62">
        <v>8</v>
      </c>
      <c r="E202" s="70">
        <v>7</v>
      </c>
      <c r="F202" s="114">
        <v>7</v>
      </c>
    </row>
    <row r="203" spans="1:6" ht="15" customHeight="1" x14ac:dyDescent="0.2">
      <c r="A203" s="12"/>
      <c r="B203" s="66" t="s">
        <v>94</v>
      </c>
      <c r="C203" s="62">
        <v>3</v>
      </c>
      <c r="D203" s="62">
        <v>5</v>
      </c>
      <c r="E203" s="70">
        <v>2</v>
      </c>
      <c r="F203" s="114">
        <v>0.66666666666666674</v>
      </c>
    </row>
    <row r="204" spans="1:6" ht="15" customHeight="1" x14ac:dyDescent="0.2">
      <c r="A204" s="12"/>
      <c r="B204" s="66" t="s">
        <v>102</v>
      </c>
      <c r="C204" s="62">
        <v>39</v>
      </c>
      <c r="D204" s="62">
        <v>27</v>
      </c>
      <c r="E204" s="70">
        <v>-12</v>
      </c>
      <c r="F204" s="114">
        <v>-0.30769230769230771</v>
      </c>
    </row>
    <row r="205" spans="1:6" ht="15" customHeight="1" x14ac:dyDescent="0.2">
      <c r="A205" s="12"/>
      <c r="B205" s="61" t="s">
        <v>105</v>
      </c>
      <c r="C205" s="62">
        <v>24</v>
      </c>
      <c r="D205" s="62">
        <v>4</v>
      </c>
      <c r="E205" s="70">
        <v>-20</v>
      </c>
      <c r="F205" s="114">
        <v>-0.83333333333333337</v>
      </c>
    </row>
    <row r="206" spans="1:6" ht="15" customHeight="1" x14ac:dyDescent="0.2">
      <c r="A206" s="12"/>
      <c r="B206" s="66" t="s">
        <v>174</v>
      </c>
      <c r="C206" s="62">
        <v>30</v>
      </c>
      <c r="D206" s="62">
        <v>8</v>
      </c>
      <c r="E206" s="70">
        <v>-22</v>
      </c>
      <c r="F206" s="114">
        <v>-0.73333333333333339</v>
      </c>
    </row>
    <row r="207" spans="1:6" ht="15" customHeight="1" x14ac:dyDescent="0.2">
      <c r="A207" s="12"/>
      <c r="B207" s="66" t="s">
        <v>160</v>
      </c>
      <c r="C207" s="62">
        <v>5</v>
      </c>
      <c r="D207" s="62">
        <v>15</v>
      </c>
      <c r="E207" s="70">
        <v>10</v>
      </c>
      <c r="F207" s="114">
        <v>2</v>
      </c>
    </row>
    <row r="208" spans="1:6" ht="15" customHeight="1" x14ac:dyDescent="0.2">
      <c r="A208" s="12"/>
      <c r="B208" s="66" t="s">
        <v>165</v>
      </c>
      <c r="C208" s="62">
        <v>6</v>
      </c>
      <c r="D208" s="62">
        <v>3</v>
      </c>
      <c r="E208" s="70">
        <v>-3</v>
      </c>
      <c r="F208" s="114">
        <v>-0.5</v>
      </c>
    </row>
    <row r="209" spans="1:6" ht="15" customHeight="1" x14ac:dyDescent="0.2">
      <c r="A209" s="12"/>
      <c r="B209" s="66" t="s">
        <v>116</v>
      </c>
      <c r="C209" s="62">
        <v>157</v>
      </c>
      <c r="D209" s="62">
        <v>326</v>
      </c>
      <c r="E209" s="70">
        <v>169</v>
      </c>
      <c r="F209" s="114">
        <v>1.0764331210191083</v>
      </c>
    </row>
    <row r="210" spans="1:6" ht="15" customHeight="1" x14ac:dyDescent="0.2">
      <c r="A210" s="12"/>
      <c r="B210" s="66" t="s">
        <v>131</v>
      </c>
      <c r="C210" s="62">
        <v>11</v>
      </c>
      <c r="D210" s="62">
        <v>12</v>
      </c>
      <c r="E210" s="70">
        <v>1</v>
      </c>
      <c r="F210" s="114">
        <v>9.0909090909090828E-2</v>
      </c>
    </row>
    <row r="211" spans="1:6" ht="15" customHeight="1" x14ac:dyDescent="0.2">
      <c r="A211" s="12"/>
      <c r="B211" s="66" t="s">
        <v>134</v>
      </c>
      <c r="C211" s="62">
        <v>26</v>
      </c>
      <c r="D211" s="62">
        <v>39</v>
      </c>
      <c r="E211" s="70">
        <v>13</v>
      </c>
      <c r="F211" s="114">
        <v>0.5</v>
      </c>
    </row>
    <row r="212" spans="1:6" ht="15" customHeight="1" x14ac:dyDescent="0.2">
      <c r="B212" s="66" t="s">
        <v>194</v>
      </c>
      <c r="C212" s="62">
        <v>3</v>
      </c>
      <c r="D212" s="62">
        <v>2</v>
      </c>
      <c r="E212" s="70">
        <v>-1</v>
      </c>
      <c r="F212" s="114">
        <v>-0.33333333333333337</v>
      </c>
    </row>
    <row r="213" spans="1:6" ht="13.5" customHeight="1" x14ac:dyDescent="0.2">
      <c r="B213" s="102" t="s">
        <v>127</v>
      </c>
      <c r="C213" s="110">
        <v>1175</v>
      </c>
      <c r="D213" s="110">
        <v>1180</v>
      </c>
      <c r="E213" s="104">
        <v>5</v>
      </c>
      <c r="F213" s="113">
        <v>4.2553191489360653E-3</v>
      </c>
    </row>
    <row r="214" spans="1:6" ht="15" customHeight="1" x14ac:dyDescent="0.2">
      <c r="A214" s="12"/>
      <c r="B214" s="66" t="s">
        <v>169</v>
      </c>
      <c r="C214" s="62">
        <v>6</v>
      </c>
      <c r="D214" s="62">
        <v>4</v>
      </c>
      <c r="E214" s="70">
        <v>-2</v>
      </c>
      <c r="F214" s="114">
        <v>-0.33333333333333337</v>
      </c>
    </row>
    <row r="215" spans="1:6" ht="15" customHeight="1" x14ac:dyDescent="0.2">
      <c r="A215" s="12"/>
      <c r="B215" s="65" t="s">
        <v>196</v>
      </c>
      <c r="C215" s="62">
        <v>6</v>
      </c>
      <c r="D215" s="62">
        <v>3</v>
      </c>
      <c r="E215" s="70">
        <v>-3</v>
      </c>
      <c r="F215" s="114">
        <v>-0.5</v>
      </c>
    </row>
    <row r="216" spans="1:6" ht="15" customHeight="1" x14ac:dyDescent="0.2">
      <c r="A216" s="12"/>
      <c r="B216" s="66" t="s">
        <v>161</v>
      </c>
      <c r="C216" s="62">
        <v>10</v>
      </c>
      <c r="D216" s="62">
        <v>11</v>
      </c>
      <c r="E216" s="70">
        <v>1</v>
      </c>
      <c r="F216" s="114">
        <v>0.10000000000000009</v>
      </c>
    </row>
    <row r="217" spans="1:6" ht="15" customHeight="1" x14ac:dyDescent="0.2">
      <c r="B217" s="66" t="s">
        <v>127</v>
      </c>
      <c r="C217" s="62">
        <v>1149</v>
      </c>
      <c r="D217" s="62">
        <v>1154</v>
      </c>
      <c r="E217" s="70">
        <v>5</v>
      </c>
      <c r="F217" s="114">
        <v>4.3516100957354809E-3</v>
      </c>
    </row>
    <row r="218" spans="1:6" x14ac:dyDescent="0.2">
      <c r="B218" s="65" t="s">
        <v>186</v>
      </c>
      <c r="C218" s="62">
        <v>4</v>
      </c>
      <c r="D218" s="62">
        <v>8</v>
      </c>
      <c r="E218" s="70">
        <v>4</v>
      </c>
      <c r="F218" s="114">
        <v>1</v>
      </c>
    </row>
    <row r="219" spans="1:6" ht="15" customHeight="1" x14ac:dyDescent="0.2">
      <c r="B219" s="102" t="s">
        <v>210</v>
      </c>
      <c r="C219" s="110">
        <v>664</v>
      </c>
      <c r="D219" s="110">
        <v>1623</v>
      </c>
      <c r="E219" s="104">
        <v>959</v>
      </c>
      <c r="F219" s="113">
        <v>1.4442771084337349</v>
      </c>
    </row>
    <row r="220" spans="1:6" ht="15" customHeight="1" x14ac:dyDescent="0.2">
      <c r="B220" s="61" t="s">
        <v>63</v>
      </c>
      <c r="C220" s="62">
        <v>85</v>
      </c>
      <c r="D220" s="62">
        <v>127</v>
      </c>
      <c r="E220" s="70">
        <v>42</v>
      </c>
      <c r="F220" s="114">
        <v>0.49411764705882355</v>
      </c>
    </row>
    <row r="221" spans="1:6" ht="15" customHeight="1" x14ac:dyDescent="0.2">
      <c r="B221" s="61" t="s">
        <v>109</v>
      </c>
      <c r="C221" s="62">
        <v>243</v>
      </c>
      <c r="D221" s="62">
        <v>539</v>
      </c>
      <c r="E221" s="70">
        <v>296</v>
      </c>
      <c r="F221" s="114">
        <v>1.2181069958847734</v>
      </c>
    </row>
    <row r="222" spans="1:6" ht="15" customHeight="1" x14ac:dyDescent="0.2">
      <c r="B222" s="61" t="s">
        <v>138</v>
      </c>
      <c r="C222" s="62">
        <v>132</v>
      </c>
      <c r="D222" s="62">
        <v>592</v>
      </c>
      <c r="E222" s="70">
        <v>460</v>
      </c>
      <c r="F222" s="114">
        <v>3.4848484848484844</v>
      </c>
    </row>
    <row r="223" spans="1:6" x14ac:dyDescent="0.2">
      <c r="B223" s="61" t="s">
        <v>145</v>
      </c>
      <c r="C223" s="62">
        <v>204</v>
      </c>
      <c r="D223" s="62">
        <v>365</v>
      </c>
      <c r="E223" s="70">
        <v>161</v>
      </c>
      <c r="F223" s="114">
        <v>0.78921568627450989</v>
      </c>
    </row>
    <row r="224" spans="1:6" x14ac:dyDescent="0.2">
      <c r="B224" s="102" t="s">
        <v>211</v>
      </c>
      <c r="C224" s="110">
        <v>62</v>
      </c>
      <c r="D224" s="110">
        <v>108</v>
      </c>
      <c r="E224" s="104">
        <v>46</v>
      </c>
      <c r="F224" s="113">
        <v>0.74193548387096775</v>
      </c>
    </row>
    <row r="225" spans="1:6" x14ac:dyDescent="0.2">
      <c r="B225" s="66" t="s">
        <v>155</v>
      </c>
      <c r="C225" s="62">
        <v>0</v>
      </c>
      <c r="D225" s="62">
        <v>3</v>
      </c>
      <c r="E225" s="70">
        <v>3</v>
      </c>
      <c r="F225" s="114"/>
    </row>
    <row r="226" spans="1:6" ht="13.5" customHeight="1" x14ac:dyDescent="0.2">
      <c r="B226" s="66" t="s">
        <v>171</v>
      </c>
      <c r="C226" s="62">
        <v>8</v>
      </c>
      <c r="D226" s="62">
        <v>5</v>
      </c>
      <c r="E226" s="70">
        <v>-3</v>
      </c>
      <c r="F226" s="114">
        <v>-0.375</v>
      </c>
    </row>
    <row r="227" spans="1:6" ht="15.75" customHeight="1" x14ac:dyDescent="0.2">
      <c r="B227" s="66" t="s">
        <v>95</v>
      </c>
      <c r="C227" s="62">
        <v>27</v>
      </c>
      <c r="D227" s="62">
        <v>40</v>
      </c>
      <c r="E227" s="70">
        <v>13</v>
      </c>
      <c r="F227" s="114">
        <v>0.4814814814814814</v>
      </c>
    </row>
    <row r="228" spans="1:6" ht="15" customHeight="1" x14ac:dyDescent="0.2">
      <c r="B228" s="66" t="s">
        <v>99</v>
      </c>
      <c r="C228" s="62">
        <v>17</v>
      </c>
      <c r="D228" s="62">
        <v>53</v>
      </c>
      <c r="E228" s="70">
        <v>36</v>
      </c>
      <c r="F228" s="114">
        <v>2.1176470588235294</v>
      </c>
    </row>
    <row r="229" spans="1:6" ht="15.75" customHeight="1" x14ac:dyDescent="0.2">
      <c r="B229" s="66" t="s">
        <v>193</v>
      </c>
      <c r="C229" s="62">
        <v>3</v>
      </c>
      <c r="D229" s="62">
        <v>1</v>
      </c>
      <c r="E229" s="70">
        <v>-2</v>
      </c>
      <c r="F229" s="114">
        <v>-0.66666666666666674</v>
      </c>
    </row>
    <row r="230" spans="1:6" s="27" customFormat="1" ht="15.75" customHeight="1" x14ac:dyDescent="0.2">
      <c r="B230" s="66" t="s">
        <v>195</v>
      </c>
      <c r="C230" s="62">
        <v>7</v>
      </c>
      <c r="D230" s="62">
        <v>3</v>
      </c>
      <c r="E230" s="70">
        <v>-4</v>
      </c>
      <c r="F230" s="114">
        <v>-0.5714285714285714</v>
      </c>
    </row>
    <row r="231" spans="1:6" s="10" customFormat="1" x14ac:dyDescent="0.2">
      <c r="B231" s="61" t="s">
        <v>250</v>
      </c>
      <c r="C231" s="62">
        <v>0</v>
      </c>
      <c r="D231" s="62">
        <v>3</v>
      </c>
      <c r="E231" s="70">
        <v>3</v>
      </c>
      <c r="F231" s="114"/>
    </row>
    <row r="232" spans="1:6" x14ac:dyDescent="0.2">
      <c r="B232" s="108" t="s">
        <v>139</v>
      </c>
      <c r="C232" s="105">
        <v>445805</v>
      </c>
      <c r="D232" s="105">
        <v>435142</v>
      </c>
      <c r="E232" s="106">
        <v>-10664</v>
      </c>
      <c r="F232" s="115">
        <v>-2.3920772535076962E-2</v>
      </c>
    </row>
    <row r="233" spans="1:6" x14ac:dyDescent="0.2">
      <c r="B233" s="61" t="s">
        <v>197</v>
      </c>
      <c r="C233" s="62">
        <v>482</v>
      </c>
      <c r="D233" s="62">
        <v>563</v>
      </c>
      <c r="E233" s="70">
        <v>81</v>
      </c>
      <c r="F233" s="114">
        <v>0.1680497925311204</v>
      </c>
    </row>
    <row r="234" spans="1:6" s="27" customFormat="1" x14ac:dyDescent="0.2">
      <c r="B234" s="61" t="s">
        <v>254</v>
      </c>
      <c r="C234" s="62">
        <v>441260</v>
      </c>
      <c r="D234" s="62">
        <v>429343</v>
      </c>
      <c r="E234" s="70">
        <v>-11917</v>
      </c>
      <c r="F234" s="114">
        <v>-2.7006753388025162E-2</v>
      </c>
    </row>
    <row r="235" spans="1:6" ht="15" customHeight="1" x14ac:dyDescent="0.2">
      <c r="B235" s="61" t="s">
        <v>139</v>
      </c>
      <c r="C235" s="62">
        <v>4063</v>
      </c>
      <c r="D235" s="62">
        <v>5236</v>
      </c>
      <c r="E235" s="70">
        <v>1172</v>
      </c>
      <c r="F235" s="114">
        <v>0.28845680531626883</v>
      </c>
    </row>
    <row r="236" spans="1:6" ht="15" customHeight="1" x14ac:dyDescent="0.2">
      <c r="F236" s="6"/>
    </row>
    <row r="237" spans="1:6" s="27" customFormat="1" ht="15" customHeight="1" x14ac:dyDescent="0.2">
      <c r="F237" s="6"/>
    </row>
    <row r="239" spans="1:6" s="27" customFormat="1" ht="15" customHeight="1" x14ac:dyDescent="0.2">
      <c r="B239" s="133" t="s">
        <v>214</v>
      </c>
      <c r="C239" s="134"/>
      <c r="D239" s="134"/>
      <c r="E239" s="134"/>
      <c r="F239" s="134"/>
    </row>
    <row r="240" spans="1:6" ht="19.5" customHeight="1" x14ac:dyDescent="0.2">
      <c r="A240" s="27"/>
      <c r="B240" s="27"/>
      <c r="C240" s="27"/>
      <c r="D240" s="27"/>
      <c r="E240" s="27"/>
      <c r="F240" s="27"/>
    </row>
    <row r="241" spans="1:6" ht="15" customHeight="1" x14ac:dyDescent="0.2">
      <c r="A241" s="27"/>
      <c r="B241" s="27"/>
      <c r="C241" s="27"/>
      <c r="D241" s="27"/>
      <c r="E241" s="27"/>
      <c r="F241" s="27"/>
    </row>
    <row r="250" spans="1:6" ht="15" customHeight="1" x14ac:dyDescent="0.2">
      <c r="F250" s="12"/>
    </row>
    <row r="251" spans="1:6" ht="15" customHeight="1" x14ac:dyDescent="0.2">
      <c r="F251" s="12"/>
    </row>
    <row r="252" spans="1:6" ht="15" customHeight="1" x14ac:dyDescent="0.2">
      <c r="F252" s="12"/>
    </row>
    <row r="253" spans="1:6" ht="15" customHeight="1" x14ac:dyDescent="0.2">
      <c r="F253" s="12"/>
    </row>
    <row r="254" spans="1:6" ht="15" customHeight="1" x14ac:dyDescent="0.2">
      <c r="F254" s="12"/>
    </row>
    <row r="255" spans="1:6" ht="15" customHeight="1" x14ac:dyDescent="0.2">
      <c r="F255" s="12"/>
    </row>
    <row r="256" spans="1:6" ht="15" customHeight="1" x14ac:dyDescent="0.2">
      <c r="F256" s="12"/>
    </row>
  </sheetData>
  <mergeCells count="1">
    <mergeCell ref="B239:F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B2" sqref="B2:G2"/>
    </sheetView>
  </sheetViews>
  <sheetFormatPr defaultRowHeight="15" customHeight="1" x14ac:dyDescent="0.2"/>
  <cols>
    <col min="1" max="1" width="12.7109375" style="7" customWidth="1"/>
    <col min="2" max="2" width="6.7109375" style="7" customWidth="1"/>
    <col min="3" max="3" width="31" style="7" customWidth="1"/>
    <col min="4" max="4" width="19.140625" style="7" customWidth="1"/>
    <col min="5" max="5" width="21.7109375" style="7" customWidth="1"/>
    <col min="6" max="6" width="15.28515625" style="7" customWidth="1"/>
    <col min="7" max="7" width="15" style="7" customWidth="1"/>
    <col min="8" max="16384" width="9.140625" style="7"/>
  </cols>
  <sheetData>
    <row r="2" spans="1:9" ht="21.75" customHeight="1" x14ac:dyDescent="0.2">
      <c r="B2" s="136" t="s">
        <v>280</v>
      </c>
      <c r="C2" s="136"/>
      <c r="D2" s="136"/>
      <c r="E2" s="136"/>
      <c r="F2" s="136"/>
      <c r="G2" s="136"/>
    </row>
    <row r="3" spans="1:9" ht="15" customHeight="1" thickBot="1" x14ac:dyDescent="0.25">
      <c r="B3" s="8"/>
      <c r="C3" s="8"/>
      <c r="D3" s="8"/>
      <c r="E3" s="8"/>
      <c r="F3" s="8"/>
      <c r="G3" s="8"/>
    </row>
    <row r="4" spans="1:9" ht="38.25" customHeight="1" thickBot="1" x14ac:dyDescent="0.25">
      <c r="A4" s="8"/>
      <c r="B4" s="77"/>
      <c r="C4" s="78" t="s">
        <v>0</v>
      </c>
      <c r="D4" s="79">
        <v>2015</v>
      </c>
      <c r="E4" s="79">
        <v>2016</v>
      </c>
      <c r="F4" s="80" t="s">
        <v>212</v>
      </c>
      <c r="G4" s="81" t="s">
        <v>213</v>
      </c>
    </row>
    <row r="5" spans="1:9" ht="15" customHeight="1" x14ac:dyDescent="0.2">
      <c r="A5"/>
      <c r="B5" s="60">
        <v>1</v>
      </c>
      <c r="C5" s="17" t="s">
        <v>4</v>
      </c>
      <c r="D5" s="21">
        <v>1191777</v>
      </c>
      <c r="E5" s="22">
        <v>1152234</v>
      </c>
      <c r="F5" s="23">
        <f t="shared" ref="F5:F19" si="0">E5-D5</f>
        <v>-39543</v>
      </c>
      <c r="G5" s="74">
        <f t="shared" ref="G5:G19" si="1">F5/D5</f>
        <v>-3.3179865025084389E-2</v>
      </c>
      <c r="H5" s="34"/>
      <c r="I5" s="54"/>
    </row>
    <row r="6" spans="1:9" ht="15" customHeight="1" x14ac:dyDescent="0.2">
      <c r="A6"/>
      <c r="B6" s="19">
        <v>2</v>
      </c>
      <c r="C6" s="17" t="s">
        <v>5</v>
      </c>
      <c r="D6" s="21">
        <v>1156183</v>
      </c>
      <c r="E6" s="22">
        <v>1075820</v>
      </c>
      <c r="F6" s="23">
        <f t="shared" si="0"/>
        <v>-80363</v>
      </c>
      <c r="G6" s="74">
        <f t="shared" si="1"/>
        <v>-6.9507162793433219E-2</v>
      </c>
      <c r="I6" s="35"/>
    </row>
    <row r="7" spans="1:9" ht="15" customHeight="1" x14ac:dyDescent="0.2">
      <c r="A7"/>
      <c r="B7" s="19">
        <v>3</v>
      </c>
      <c r="C7" s="17" t="s">
        <v>55</v>
      </c>
      <c r="D7" s="21">
        <v>1074065</v>
      </c>
      <c r="E7" s="22">
        <v>988312</v>
      </c>
      <c r="F7" s="23">
        <f t="shared" si="0"/>
        <v>-85753</v>
      </c>
      <c r="G7" s="74">
        <f t="shared" si="1"/>
        <v>-7.9839674507594979E-2</v>
      </c>
    </row>
    <row r="8" spans="1:9" ht="12.75" x14ac:dyDescent="0.2">
      <c r="A8"/>
      <c r="B8" s="19">
        <v>4</v>
      </c>
      <c r="C8" s="17" t="s">
        <v>17</v>
      </c>
      <c r="D8" s="21">
        <v>763019</v>
      </c>
      <c r="E8" s="22">
        <v>849265</v>
      </c>
      <c r="F8" s="23">
        <f t="shared" si="0"/>
        <v>86246</v>
      </c>
      <c r="G8" s="75">
        <f t="shared" si="1"/>
        <v>0.11303257192809091</v>
      </c>
      <c r="H8" s="34"/>
    </row>
    <row r="9" spans="1:9" ht="15" customHeight="1" x14ac:dyDescent="0.2">
      <c r="A9"/>
      <c r="B9" s="19">
        <v>5</v>
      </c>
      <c r="C9" s="17" t="s">
        <v>254</v>
      </c>
      <c r="D9" s="21">
        <v>441260</v>
      </c>
      <c r="E9" s="22">
        <v>429343</v>
      </c>
      <c r="F9" s="23">
        <f t="shared" si="0"/>
        <v>-11917</v>
      </c>
      <c r="G9" s="75">
        <f t="shared" si="1"/>
        <v>-2.70067533880252E-2</v>
      </c>
    </row>
    <row r="10" spans="1:9" ht="15" customHeight="1" x14ac:dyDescent="0.2">
      <c r="A10"/>
      <c r="B10" s="19">
        <v>6</v>
      </c>
      <c r="C10" s="17" t="s">
        <v>21</v>
      </c>
      <c r="D10" s="21">
        <v>127344</v>
      </c>
      <c r="E10" s="22">
        <v>151630</v>
      </c>
      <c r="F10" s="23">
        <f t="shared" si="0"/>
        <v>24286</v>
      </c>
      <c r="G10" s="75">
        <f t="shared" si="1"/>
        <v>0.19071177283578339</v>
      </c>
    </row>
    <row r="11" spans="1:9" ht="12.75" x14ac:dyDescent="0.2">
      <c r="A11"/>
      <c r="B11" s="19">
        <v>7</v>
      </c>
      <c r="C11" s="17" t="s">
        <v>93</v>
      </c>
      <c r="D11" s="21">
        <v>22019</v>
      </c>
      <c r="E11" s="22">
        <v>129933</v>
      </c>
      <c r="F11" s="23">
        <f t="shared" si="0"/>
        <v>107914</v>
      </c>
      <c r="G11" s="75">
        <f t="shared" si="1"/>
        <v>4.9009491802534173</v>
      </c>
    </row>
    <row r="12" spans="1:9" ht="15" customHeight="1" x14ac:dyDescent="0.2">
      <c r="A12"/>
      <c r="B12" s="19">
        <v>8</v>
      </c>
      <c r="C12" s="17" t="s">
        <v>54</v>
      </c>
      <c r="D12" s="21">
        <v>55439</v>
      </c>
      <c r="E12" s="22">
        <v>85398</v>
      </c>
      <c r="F12" s="23">
        <f t="shared" si="0"/>
        <v>29959</v>
      </c>
      <c r="G12" s="75">
        <f t="shared" si="1"/>
        <v>0.54039575028409603</v>
      </c>
    </row>
    <row r="13" spans="1:9" ht="12.75" x14ac:dyDescent="0.2">
      <c r="A13"/>
      <c r="B13" s="19">
        <v>9</v>
      </c>
      <c r="C13" s="17" t="s">
        <v>15</v>
      </c>
      <c r="D13" s="21">
        <v>39309</v>
      </c>
      <c r="E13" s="22">
        <v>41609</v>
      </c>
      <c r="F13" s="23">
        <f t="shared" si="0"/>
        <v>2300</v>
      </c>
      <c r="G13" s="75">
        <f t="shared" si="1"/>
        <v>5.8510773614185045E-2</v>
      </c>
    </row>
    <row r="14" spans="1:9" ht="15" customHeight="1" x14ac:dyDescent="0.2">
      <c r="A14"/>
      <c r="B14" s="19">
        <v>10</v>
      </c>
      <c r="C14" s="17" t="s">
        <v>11</v>
      </c>
      <c r="D14" s="21">
        <v>30931</v>
      </c>
      <c r="E14" s="22">
        <v>40895</v>
      </c>
      <c r="F14" s="23">
        <f t="shared" si="0"/>
        <v>9964</v>
      </c>
      <c r="G14" s="74">
        <f t="shared" si="1"/>
        <v>0.3221363680450034</v>
      </c>
    </row>
    <row r="15" spans="1:9" ht="12.75" x14ac:dyDescent="0.2">
      <c r="A15"/>
      <c r="B15" s="19">
        <v>11</v>
      </c>
      <c r="C15" s="17" t="s">
        <v>47</v>
      </c>
      <c r="D15" s="21">
        <v>30481</v>
      </c>
      <c r="E15" s="22">
        <v>33469</v>
      </c>
      <c r="F15" s="23">
        <f t="shared" si="0"/>
        <v>2988</v>
      </c>
      <c r="G15" s="74">
        <f t="shared" si="1"/>
        <v>9.8028279912076369E-2</v>
      </c>
    </row>
    <row r="16" spans="1:9" ht="12.75" x14ac:dyDescent="0.2">
      <c r="A16"/>
      <c r="B16" s="19">
        <v>12</v>
      </c>
      <c r="C16" s="17" t="s">
        <v>6</v>
      </c>
      <c r="D16" s="21">
        <v>25724</v>
      </c>
      <c r="E16" s="22">
        <v>32939</v>
      </c>
      <c r="F16" s="23">
        <f t="shared" si="0"/>
        <v>7215</v>
      </c>
      <c r="G16" s="74">
        <f t="shared" si="1"/>
        <v>0.28047737521380811</v>
      </c>
    </row>
    <row r="17" spans="1:7" ht="15" customHeight="1" x14ac:dyDescent="0.2">
      <c r="A17"/>
      <c r="B17" s="19">
        <v>13</v>
      </c>
      <c r="C17" s="17" t="s">
        <v>277</v>
      </c>
      <c r="D17" s="21">
        <v>24978</v>
      </c>
      <c r="E17" s="22">
        <v>27304</v>
      </c>
      <c r="F17" s="23">
        <f t="shared" si="0"/>
        <v>2326</v>
      </c>
      <c r="G17" s="74">
        <f t="shared" si="1"/>
        <v>9.3121947313636003E-2</v>
      </c>
    </row>
    <row r="18" spans="1:7" ht="15" customHeight="1" x14ac:dyDescent="0.2">
      <c r="A18"/>
      <c r="B18" s="19">
        <v>14</v>
      </c>
      <c r="C18" s="17" t="s">
        <v>90</v>
      </c>
      <c r="D18" s="21">
        <v>8110</v>
      </c>
      <c r="E18" s="22">
        <v>26031</v>
      </c>
      <c r="F18" s="23">
        <f t="shared" si="0"/>
        <v>17921</v>
      </c>
      <c r="G18" s="74">
        <f t="shared" si="1"/>
        <v>2.2097410604192356</v>
      </c>
    </row>
    <row r="19" spans="1:7" ht="15" customHeight="1" thickBot="1" x14ac:dyDescent="0.25">
      <c r="A19"/>
      <c r="B19" s="20">
        <v>15</v>
      </c>
      <c r="C19" s="18" t="s">
        <v>128</v>
      </c>
      <c r="D19" s="26">
        <v>8384</v>
      </c>
      <c r="E19" s="24">
        <v>17593</v>
      </c>
      <c r="F19" s="25">
        <f t="shared" si="0"/>
        <v>9209</v>
      </c>
      <c r="G19" s="76">
        <f t="shared" si="1"/>
        <v>1.0984017175572518</v>
      </c>
    </row>
    <row r="20" spans="1:7" ht="15" customHeight="1" x14ac:dyDescent="0.2">
      <c r="A20"/>
      <c r="B20" s="73"/>
    </row>
    <row r="21" spans="1:7" ht="15" customHeight="1" x14ac:dyDescent="0.2">
      <c r="A21"/>
      <c r="B21" s="73"/>
    </row>
    <row r="23" spans="1:7" ht="15" customHeight="1" x14ac:dyDescent="0.2">
      <c r="B23" s="9" t="s">
        <v>214</v>
      </c>
    </row>
    <row r="24" spans="1:7" ht="15" customHeight="1" x14ac:dyDescent="0.2">
      <c r="B24" s="135"/>
      <c r="C24" s="135"/>
      <c r="D24" s="135"/>
      <c r="E24" s="135"/>
      <c r="F24" s="135"/>
      <c r="G24" s="135"/>
    </row>
  </sheetData>
  <sortState ref="C26:D42">
    <sortCondition descending="1" ref="D26"/>
  </sortState>
  <mergeCells count="2">
    <mergeCell ref="B24:G24"/>
    <mergeCell ref="B2:G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workbookViewId="0">
      <selection activeCell="B2" sqref="B2:G2"/>
    </sheetView>
  </sheetViews>
  <sheetFormatPr defaultRowHeight="12.75" x14ac:dyDescent="0.2"/>
  <cols>
    <col min="1" max="1" width="10.85546875" customWidth="1"/>
    <col min="2" max="2" width="38.42578125" customWidth="1"/>
    <col min="3" max="3" width="21.140625" customWidth="1"/>
    <col min="4" max="4" width="21.7109375" customWidth="1"/>
    <col min="5" max="5" width="16.85546875" customWidth="1"/>
    <col min="6" max="6" width="15.85546875" customWidth="1"/>
    <col min="7" max="7" width="14.85546875" customWidth="1"/>
  </cols>
  <sheetData>
    <row r="1" spans="2:8" ht="24" customHeight="1" x14ac:dyDescent="0.2"/>
    <row r="2" spans="2:8" ht="23.25" customHeight="1" x14ac:dyDescent="0.2">
      <c r="B2" s="136" t="s">
        <v>283</v>
      </c>
      <c r="C2" s="136"/>
      <c r="D2" s="136"/>
      <c r="E2" s="136"/>
      <c r="F2" s="136"/>
      <c r="G2" s="136"/>
    </row>
    <row r="3" spans="2:8" ht="13.5" thickBot="1" x14ac:dyDescent="0.25"/>
    <row r="4" spans="2:8" ht="36.75" customHeight="1" x14ac:dyDescent="0.2">
      <c r="B4" s="82" t="s">
        <v>230</v>
      </c>
      <c r="C4" s="84">
        <v>2015</v>
      </c>
      <c r="D4" s="84">
        <v>2016</v>
      </c>
      <c r="E4" s="84" t="s">
        <v>212</v>
      </c>
      <c r="F4" s="80" t="s">
        <v>213</v>
      </c>
      <c r="G4" s="81" t="s">
        <v>229</v>
      </c>
    </row>
    <row r="5" spans="2:8" ht="24" customHeight="1" x14ac:dyDescent="0.2">
      <c r="B5" s="85" t="s">
        <v>267</v>
      </c>
      <c r="C5" s="86">
        <v>6305635</v>
      </c>
      <c r="D5" s="86">
        <v>6719975</v>
      </c>
      <c r="E5" s="87">
        <f>D5-C5</f>
        <v>414340</v>
      </c>
      <c r="F5" s="88">
        <f>D5/C5-1</f>
        <v>6.5709480488483685E-2</v>
      </c>
      <c r="G5" s="89">
        <f>D5/D5</f>
        <v>1</v>
      </c>
    </row>
    <row r="6" spans="2:8" ht="24" x14ac:dyDescent="0.2">
      <c r="B6" s="85" t="s">
        <v>255</v>
      </c>
      <c r="C6" s="86">
        <v>5255999</v>
      </c>
      <c r="D6" s="86">
        <v>5392816</v>
      </c>
      <c r="E6" s="87">
        <f t="shared" ref="E6:E9" si="0">D6-C6</f>
        <v>136817</v>
      </c>
      <c r="F6" s="88">
        <f t="shared" ref="F6:F9" si="1">D6/C6-1</f>
        <v>2.6030636611612756E-2</v>
      </c>
      <c r="G6" s="89">
        <f>D6/D5</f>
        <v>0.80250536646341686</v>
      </c>
      <c r="H6" s="119"/>
    </row>
    <row r="7" spans="2:8" x14ac:dyDescent="0.2">
      <c r="B7" s="50" t="s">
        <v>256</v>
      </c>
      <c r="C7" s="21">
        <v>3011663</v>
      </c>
      <c r="D7" s="21">
        <v>3297275</v>
      </c>
      <c r="E7" s="22">
        <f t="shared" si="0"/>
        <v>285612</v>
      </c>
      <c r="F7" s="53">
        <f t="shared" si="1"/>
        <v>9.4835311919029497E-2</v>
      </c>
      <c r="G7" s="52">
        <f>D7/D6</f>
        <v>0.61141989639550098</v>
      </c>
    </row>
    <row r="8" spans="2:8" x14ac:dyDescent="0.2">
      <c r="B8" s="50" t="s">
        <v>231</v>
      </c>
      <c r="C8" s="21">
        <v>2244336</v>
      </c>
      <c r="D8" s="21">
        <v>2095541</v>
      </c>
      <c r="E8" s="22">
        <f t="shared" si="0"/>
        <v>-148795</v>
      </c>
      <c r="F8" s="53">
        <f t="shared" si="1"/>
        <v>-6.6298005289760487E-2</v>
      </c>
      <c r="G8" s="52">
        <f>D8/D6</f>
        <v>0.38858010360449902</v>
      </c>
    </row>
    <row r="9" spans="2:8" ht="15.75" customHeight="1" thickBot="1" x14ac:dyDescent="0.25">
      <c r="B9" s="90" t="s">
        <v>257</v>
      </c>
      <c r="C9" s="91">
        <v>1049636</v>
      </c>
      <c r="D9" s="91">
        <v>1327159</v>
      </c>
      <c r="E9" s="92">
        <f t="shared" si="0"/>
        <v>277523</v>
      </c>
      <c r="F9" s="93">
        <f t="shared" si="1"/>
        <v>0.26439927746380643</v>
      </c>
      <c r="G9" s="94">
        <f>D9/D5</f>
        <v>0.19749463353658309</v>
      </c>
    </row>
    <row r="10" spans="2:8" x14ac:dyDescent="0.2">
      <c r="F10" s="72"/>
      <c r="G10" s="72"/>
    </row>
    <row r="11" spans="2:8" x14ac:dyDescent="0.2">
      <c r="F11" s="72"/>
      <c r="G11" s="72"/>
    </row>
    <row r="12" spans="2:8" ht="12" customHeight="1" x14ac:dyDescent="0.2"/>
    <row r="13" spans="2:8" x14ac:dyDescent="0.2">
      <c r="B13" s="9" t="s">
        <v>214</v>
      </c>
      <c r="C13" s="7"/>
      <c r="D13" s="7"/>
      <c r="E13" s="7"/>
      <c r="F13" s="7"/>
      <c r="G13" s="7"/>
      <c r="H13" s="7"/>
    </row>
    <row r="14" spans="2:8" x14ac:dyDescent="0.2">
      <c r="H14" s="7"/>
    </row>
  </sheetData>
  <mergeCells count="1">
    <mergeCell ref="B2:G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2" sqref="B2:G2"/>
    </sheetView>
  </sheetViews>
  <sheetFormatPr defaultRowHeight="15" customHeight="1" x14ac:dyDescent="0.2"/>
  <cols>
    <col min="1" max="1" width="12.28515625" customWidth="1"/>
    <col min="2" max="2" width="29.85546875" customWidth="1"/>
    <col min="3" max="3" width="20.85546875" customWidth="1"/>
    <col min="4" max="4" width="21.28515625" customWidth="1"/>
    <col min="5" max="5" width="16.7109375" customWidth="1"/>
    <col min="6" max="6" width="17.5703125" customWidth="1"/>
    <col min="7" max="7" width="14.140625" customWidth="1"/>
  </cols>
  <sheetData>
    <row r="1" spans="1:7" ht="23.25" customHeight="1" x14ac:dyDescent="0.2"/>
    <row r="2" spans="1:7" ht="22.5" customHeight="1" x14ac:dyDescent="0.2">
      <c r="B2" s="136" t="s">
        <v>280</v>
      </c>
      <c r="C2" s="136"/>
      <c r="D2" s="136"/>
      <c r="E2" s="136"/>
      <c r="F2" s="136"/>
      <c r="G2" s="136"/>
    </row>
    <row r="3" spans="1:7" ht="15" customHeight="1" thickBot="1" x14ac:dyDescent="0.25">
      <c r="B3" s="2"/>
      <c r="C3" s="2"/>
      <c r="D3" s="2"/>
      <c r="E3" s="2"/>
      <c r="F3" s="2"/>
    </row>
    <row r="4" spans="1:7" ht="34.5" customHeight="1" x14ac:dyDescent="0.2">
      <c r="A4" s="2"/>
      <c r="B4" s="82" t="s">
        <v>215</v>
      </c>
      <c r="C4" s="84">
        <v>2015</v>
      </c>
      <c r="D4" s="84">
        <v>2016</v>
      </c>
      <c r="E4" s="84" t="s">
        <v>1</v>
      </c>
      <c r="F4" s="80" t="s">
        <v>213</v>
      </c>
      <c r="G4" s="81" t="s">
        <v>228</v>
      </c>
    </row>
    <row r="5" spans="1:7" ht="19.5" customHeight="1" x14ac:dyDescent="0.2">
      <c r="A5" s="2"/>
      <c r="B5" s="95" t="s">
        <v>225</v>
      </c>
      <c r="C5" s="96">
        <f>'2016'!C4</f>
        <v>5255999</v>
      </c>
      <c r="D5" s="96">
        <f>'2016'!D4</f>
        <v>5392816</v>
      </c>
      <c r="E5" s="96">
        <f>D5-C5</f>
        <v>136817</v>
      </c>
      <c r="F5" s="97">
        <f>E5/C5</f>
        <v>2.6030636611612749E-2</v>
      </c>
      <c r="G5" s="98">
        <f>D5/'2016'!D4</f>
        <v>1</v>
      </c>
    </row>
    <row r="6" spans="1:7" ht="15" customHeight="1" x14ac:dyDescent="0.2">
      <c r="A6" s="2"/>
      <c r="B6" s="55" t="s">
        <v>2</v>
      </c>
      <c r="C6" s="32">
        <f>'2016'!C6</f>
        <v>4667329</v>
      </c>
      <c r="D6" s="32">
        <f>'2016'!D6</f>
        <v>4641856</v>
      </c>
      <c r="E6" s="15">
        <f t="shared" ref="E6:E10" si="0">D6-C6</f>
        <v>-25473</v>
      </c>
      <c r="F6" s="45">
        <f t="shared" ref="F6:F9" si="1">E6/C6</f>
        <v>-5.4577253928317464E-3</v>
      </c>
      <c r="G6" s="36">
        <f>D6/'2016'!D4</f>
        <v>0.86074807670055864</v>
      </c>
    </row>
    <row r="7" spans="1:7" ht="15" customHeight="1" x14ac:dyDescent="0.2">
      <c r="A7" s="2"/>
      <c r="B7" s="55" t="s">
        <v>56</v>
      </c>
      <c r="C7" s="32">
        <f>'2016'!C66</f>
        <v>30773</v>
      </c>
      <c r="D7" s="32">
        <f>'2016'!D66</f>
        <v>33931</v>
      </c>
      <c r="E7" s="15">
        <f t="shared" si="0"/>
        <v>3158</v>
      </c>
      <c r="F7" s="45">
        <f t="shared" si="1"/>
        <v>0.10262242875247782</v>
      </c>
      <c r="G7" s="36">
        <f>D7/'2016'!D4</f>
        <v>6.2918890612993286E-3</v>
      </c>
    </row>
    <row r="8" spans="1:7" ht="24" x14ac:dyDescent="0.2">
      <c r="A8" s="2"/>
      <c r="B8" s="56" t="s">
        <v>201</v>
      </c>
      <c r="C8" s="32">
        <f>'2016'!C114</f>
        <v>61934</v>
      </c>
      <c r="D8" s="32">
        <f>'2016'!D114</f>
        <v>204208</v>
      </c>
      <c r="E8" s="15">
        <f t="shared" si="0"/>
        <v>142274</v>
      </c>
      <c r="F8" s="45">
        <f t="shared" si="1"/>
        <v>2.2971873284464106</v>
      </c>
      <c r="G8" s="36">
        <f>D8/'2016'!D4</f>
        <v>3.7866672996074775E-2</v>
      </c>
    </row>
    <row r="9" spans="1:7" ht="15" customHeight="1" x14ac:dyDescent="0.2">
      <c r="A9" s="2"/>
      <c r="B9" s="55" t="s">
        <v>207</v>
      </c>
      <c r="C9" s="32">
        <f>'2016'!C175</f>
        <v>4052</v>
      </c>
      <c r="D9" s="32">
        <f>'2016'!D175</f>
        <v>6302</v>
      </c>
      <c r="E9" s="15">
        <f t="shared" si="0"/>
        <v>2250</v>
      </c>
      <c r="F9" s="45">
        <f t="shared" si="1"/>
        <v>0.55528134254689043</v>
      </c>
      <c r="G9" s="36">
        <f>D9/'2016'!D4</f>
        <v>1.1685916968055278E-3</v>
      </c>
    </row>
    <row r="10" spans="1:7" ht="15" customHeight="1" thickBot="1" x14ac:dyDescent="0.25">
      <c r="A10" s="2"/>
      <c r="B10" s="57" t="s">
        <v>206</v>
      </c>
      <c r="C10" s="33">
        <f>'2016'!C160</f>
        <v>46106</v>
      </c>
      <c r="D10" s="33">
        <f>'2016'!D160</f>
        <v>71377</v>
      </c>
      <c r="E10" s="16">
        <f t="shared" si="0"/>
        <v>25271</v>
      </c>
      <c r="F10" s="46">
        <f>E10/C10</f>
        <v>0.54810653711013746</v>
      </c>
      <c r="G10" s="37">
        <f>D10/'2016'!D4</f>
        <v>1.3235571174688697E-2</v>
      </c>
    </row>
    <row r="11" spans="1:7" ht="15" customHeight="1" x14ac:dyDescent="0.2">
      <c r="B11" s="2"/>
      <c r="C11" s="2"/>
      <c r="D11" s="2"/>
      <c r="E11" s="2"/>
      <c r="F11" s="2"/>
    </row>
    <row r="14" spans="1:7" ht="15" customHeight="1" x14ac:dyDescent="0.2">
      <c r="B14" s="1" t="s">
        <v>214</v>
      </c>
    </row>
    <row r="15" spans="1:7" ht="15" customHeight="1" x14ac:dyDescent="0.2">
      <c r="B15" s="137"/>
      <c r="C15" s="137"/>
      <c r="D15" s="137"/>
      <c r="E15" s="137"/>
      <c r="F15" s="137"/>
      <c r="G15" s="137"/>
    </row>
    <row r="21" spans="4:6" ht="15" customHeight="1" x14ac:dyDescent="0.2">
      <c r="D21" s="3"/>
      <c r="E21" s="4"/>
      <c r="F21" s="4"/>
    </row>
  </sheetData>
  <mergeCells count="2">
    <mergeCell ref="B15:G15"/>
    <mergeCell ref="B2:G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2" sqref="B2:G2"/>
    </sheetView>
  </sheetViews>
  <sheetFormatPr defaultRowHeight="12.75" x14ac:dyDescent="0.2"/>
  <cols>
    <col min="1" max="1" width="13.42578125" customWidth="1"/>
    <col min="2" max="2" width="27.5703125" customWidth="1"/>
    <col min="3" max="3" width="19.85546875" customWidth="1"/>
    <col min="4" max="4" width="22.28515625" customWidth="1"/>
    <col min="5" max="5" width="13.85546875" customWidth="1"/>
    <col min="6" max="6" width="16" customWidth="1"/>
    <col min="7" max="7" width="14.140625" customWidth="1"/>
  </cols>
  <sheetData>
    <row r="1" spans="1:7" ht="18" customHeight="1" x14ac:dyDescent="0.2"/>
    <row r="2" spans="1:7" ht="22.5" customHeight="1" x14ac:dyDescent="0.25">
      <c r="A2" s="31"/>
      <c r="B2" s="139" t="s">
        <v>280</v>
      </c>
      <c r="C2" s="139"/>
      <c r="D2" s="139"/>
      <c r="E2" s="139"/>
      <c r="F2" s="139"/>
      <c r="G2" s="139"/>
    </row>
    <row r="3" spans="1:7" ht="13.5" thickBot="1" x14ac:dyDescent="0.25"/>
    <row r="4" spans="1:7" ht="32.25" customHeight="1" x14ac:dyDescent="0.2">
      <c r="B4" s="82" t="s">
        <v>219</v>
      </c>
      <c r="C4" s="84">
        <v>2015</v>
      </c>
      <c r="D4" s="84">
        <v>2016</v>
      </c>
      <c r="E4" s="84" t="s">
        <v>1</v>
      </c>
      <c r="F4" s="80" t="s">
        <v>213</v>
      </c>
      <c r="G4" s="81" t="s">
        <v>228</v>
      </c>
    </row>
    <row r="5" spans="1:7" ht="17.25" customHeight="1" x14ac:dyDescent="0.2">
      <c r="B5" s="28" t="s">
        <v>221</v>
      </c>
      <c r="C5" s="22">
        <v>4435284</v>
      </c>
      <c r="D5" s="22">
        <v>4313163</v>
      </c>
      <c r="E5" s="22">
        <f>D5-C5</f>
        <v>-122121</v>
      </c>
      <c r="F5" s="38">
        <f>E5/C5</f>
        <v>-2.7533975276442274E-2</v>
      </c>
      <c r="G5" s="47">
        <f>D5/'2016'!D4</f>
        <v>0.79979791633907038</v>
      </c>
    </row>
    <row r="6" spans="1:7" ht="16.5" customHeight="1" x14ac:dyDescent="0.2">
      <c r="B6" s="29" t="s">
        <v>220</v>
      </c>
      <c r="C6" s="22">
        <v>737660</v>
      </c>
      <c r="D6" s="22">
        <v>998762</v>
      </c>
      <c r="E6" s="22">
        <f>D6-C6</f>
        <v>261102</v>
      </c>
      <c r="F6" s="39">
        <f>E6/C6</f>
        <v>0.35395981888674999</v>
      </c>
      <c r="G6" s="48">
        <f>D6/'2016'!D4</f>
        <v>0.1852023135964587</v>
      </c>
    </row>
    <row r="7" spans="1:7" x14ac:dyDescent="0.2">
      <c r="B7" s="29" t="s">
        <v>222</v>
      </c>
      <c r="C7" s="22">
        <v>47046</v>
      </c>
      <c r="D7" s="22">
        <v>44801</v>
      </c>
      <c r="E7" s="22">
        <f>D7-C7</f>
        <v>-2245</v>
      </c>
      <c r="F7" s="39">
        <f>E7/C7</f>
        <v>-4.7719253496577817E-2</v>
      </c>
      <c r="G7" s="48">
        <f>D7/'2016'!D4</f>
        <v>8.3075335780045164E-3</v>
      </c>
    </row>
    <row r="8" spans="1:7" ht="17.25" customHeight="1" thickBot="1" x14ac:dyDescent="0.25">
      <c r="B8" s="30" t="s">
        <v>223</v>
      </c>
      <c r="C8" s="24">
        <v>36009</v>
      </c>
      <c r="D8" s="24">
        <v>36090</v>
      </c>
      <c r="E8" s="24">
        <f>D8-C8</f>
        <v>81</v>
      </c>
      <c r="F8" s="40">
        <f>E8/C8</f>
        <v>2.2494376405898524E-3</v>
      </c>
      <c r="G8" s="49">
        <f>D8/'2016'!D4</f>
        <v>6.6922364864664399E-3</v>
      </c>
    </row>
    <row r="12" spans="1:7" x14ac:dyDescent="0.2">
      <c r="B12" t="s">
        <v>214</v>
      </c>
    </row>
    <row r="13" spans="1:7" x14ac:dyDescent="0.2">
      <c r="B13" s="138"/>
      <c r="C13" s="138"/>
      <c r="D13" s="138"/>
      <c r="E13" s="138"/>
      <c r="F13" s="138"/>
      <c r="G13" s="138"/>
    </row>
  </sheetData>
  <mergeCells count="2">
    <mergeCell ref="B13:G13"/>
    <mergeCell ref="B2:G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B2" sqref="B2:G2"/>
    </sheetView>
  </sheetViews>
  <sheetFormatPr defaultRowHeight="12.75" x14ac:dyDescent="0.2"/>
  <cols>
    <col min="1" max="1" width="13.7109375" customWidth="1"/>
    <col min="2" max="2" width="30.42578125" customWidth="1"/>
    <col min="3" max="3" width="21.5703125" customWidth="1"/>
    <col min="4" max="4" width="23.140625" customWidth="1"/>
    <col min="5" max="5" width="16.85546875" customWidth="1"/>
    <col min="6" max="6" width="16.140625" customWidth="1"/>
    <col min="7" max="7" width="15.28515625" customWidth="1"/>
  </cols>
  <sheetData>
    <row r="1" spans="1:9" ht="21.75" customHeight="1" x14ac:dyDescent="0.2"/>
    <row r="2" spans="1:9" ht="22.5" customHeight="1" x14ac:dyDescent="0.2">
      <c r="B2" s="139" t="s">
        <v>280</v>
      </c>
      <c r="C2" s="139"/>
      <c r="D2" s="139"/>
      <c r="E2" s="139"/>
      <c r="F2" s="139"/>
      <c r="G2" s="139"/>
    </row>
    <row r="3" spans="1:9" ht="13.5" thickBot="1" x14ac:dyDescent="0.25"/>
    <row r="4" spans="1:9" ht="29.25" customHeight="1" x14ac:dyDescent="0.2">
      <c r="B4" s="82" t="s">
        <v>224</v>
      </c>
      <c r="C4" s="79">
        <v>2015</v>
      </c>
      <c r="D4" s="79">
        <v>2016</v>
      </c>
      <c r="E4" s="84" t="s">
        <v>1</v>
      </c>
      <c r="F4" s="80" t="s">
        <v>213</v>
      </c>
      <c r="G4" s="81" t="s">
        <v>228</v>
      </c>
    </row>
    <row r="5" spans="1:9" x14ac:dyDescent="0.2">
      <c r="B5" s="50" t="s">
        <v>237</v>
      </c>
      <c r="C5" s="22">
        <v>1179163</v>
      </c>
      <c r="D5" s="22">
        <v>1084367</v>
      </c>
      <c r="E5" s="22">
        <f t="shared" ref="E5:E24" si="0">D5-C5</f>
        <v>-94796</v>
      </c>
      <c r="F5" s="41">
        <f>E5/C5</f>
        <v>-8.0392617475276956E-2</v>
      </c>
      <c r="G5" s="42">
        <f>D5/'2016'!$D$4</f>
        <v>0.20107620953505553</v>
      </c>
      <c r="I5" s="120"/>
    </row>
    <row r="6" spans="1:9" x14ac:dyDescent="0.2">
      <c r="B6" s="50" t="s">
        <v>238</v>
      </c>
      <c r="C6" s="22">
        <v>976272</v>
      </c>
      <c r="D6" s="22">
        <v>887059</v>
      </c>
      <c r="E6" s="22">
        <f t="shared" si="0"/>
        <v>-89213</v>
      </c>
      <c r="F6" s="41">
        <f t="shared" ref="F6:F24" si="1">E6/C6</f>
        <v>-9.1381295376698299E-2</v>
      </c>
      <c r="G6" s="42">
        <f>D6/'2016'!$D$4</f>
        <v>0.16448901649898681</v>
      </c>
    </row>
    <row r="7" spans="1:9" x14ac:dyDescent="0.2">
      <c r="B7" s="50" t="s">
        <v>239</v>
      </c>
      <c r="C7" s="22">
        <v>885289</v>
      </c>
      <c r="D7" s="22">
        <v>875793</v>
      </c>
      <c r="E7" s="22">
        <f t="shared" si="0"/>
        <v>-9496</v>
      </c>
      <c r="F7" s="41">
        <f t="shared" si="1"/>
        <v>-1.0726440744208953E-2</v>
      </c>
      <c r="G7" s="42">
        <f>D7/'2016'!$D$4</f>
        <v>0.16239994095848997</v>
      </c>
    </row>
    <row r="8" spans="1:9" x14ac:dyDescent="0.2">
      <c r="B8" s="50" t="s">
        <v>240</v>
      </c>
      <c r="C8" s="22">
        <v>809784</v>
      </c>
      <c r="D8" s="22">
        <v>846337</v>
      </c>
      <c r="E8" s="22">
        <f t="shared" si="0"/>
        <v>36553</v>
      </c>
      <c r="F8" s="41">
        <f t="shared" si="1"/>
        <v>4.5139197613190678E-2</v>
      </c>
      <c r="G8" s="42">
        <f>D8/'2016'!$D$4</f>
        <v>0.15693785955241196</v>
      </c>
    </row>
    <row r="9" spans="1:9" x14ac:dyDescent="0.2">
      <c r="A9" s="59"/>
      <c r="B9" s="50" t="s">
        <v>258</v>
      </c>
      <c r="C9" s="22">
        <v>597907</v>
      </c>
      <c r="D9" s="22">
        <v>786094</v>
      </c>
      <c r="E9" s="22">
        <f t="shared" si="0"/>
        <v>188187</v>
      </c>
      <c r="F9" s="41">
        <f t="shared" si="1"/>
        <v>0.31474292824803857</v>
      </c>
      <c r="G9" s="42">
        <f>D9/'2016'!$D$4</f>
        <v>0.14576688691028955</v>
      </c>
    </row>
    <row r="10" spans="1:9" x14ac:dyDescent="0.2">
      <c r="B10" s="50" t="s">
        <v>241</v>
      </c>
      <c r="C10" s="22">
        <v>217776</v>
      </c>
      <c r="D10" s="22">
        <v>187147</v>
      </c>
      <c r="E10" s="22">
        <f t="shared" si="0"/>
        <v>-30629</v>
      </c>
      <c r="F10" s="41">
        <f t="shared" si="1"/>
        <v>-0.14064451546543236</v>
      </c>
      <c r="G10" s="42">
        <f>D10/'2016'!$D$4</f>
        <v>3.4703019721051116E-2</v>
      </c>
    </row>
    <row r="11" spans="1:9" x14ac:dyDescent="0.2">
      <c r="A11" s="59"/>
      <c r="B11" s="50" t="s">
        <v>242</v>
      </c>
      <c r="C11" s="22">
        <v>182157</v>
      </c>
      <c r="D11" s="22">
        <v>163664</v>
      </c>
      <c r="E11" s="22">
        <f t="shared" si="0"/>
        <v>-18493</v>
      </c>
      <c r="F11" s="41">
        <f t="shared" si="1"/>
        <v>-0.10152231316940881</v>
      </c>
      <c r="G11" s="42">
        <f>D11/'2016'!$D$4</f>
        <v>3.0348522923830518E-2</v>
      </c>
    </row>
    <row r="12" spans="1:9" x14ac:dyDescent="0.2">
      <c r="A12" s="59"/>
      <c r="B12" s="50" t="s">
        <v>259</v>
      </c>
      <c r="C12" s="22">
        <v>78900</v>
      </c>
      <c r="D12" s="22">
        <v>120763</v>
      </c>
      <c r="E12" s="22">
        <f t="shared" si="0"/>
        <v>41863</v>
      </c>
      <c r="F12" s="41">
        <f t="shared" si="1"/>
        <v>0.53058301647655259</v>
      </c>
      <c r="G12" s="42">
        <f>D12/'2016'!$D$4</f>
        <v>2.2393309914523322E-2</v>
      </c>
    </row>
    <row r="13" spans="1:9" x14ac:dyDescent="0.2">
      <c r="A13" s="59"/>
      <c r="B13" s="50" t="s">
        <v>243</v>
      </c>
      <c r="C13" s="22">
        <v>90077</v>
      </c>
      <c r="D13" s="22">
        <v>113791</v>
      </c>
      <c r="E13" s="22">
        <f t="shared" si="0"/>
        <v>23714</v>
      </c>
      <c r="F13" s="41">
        <f t="shared" si="1"/>
        <v>0.26326365220866593</v>
      </c>
      <c r="G13" s="42">
        <f>D13/'2016'!$D$4</f>
        <v>2.1100478859282422E-2</v>
      </c>
    </row>
    <row r="14" spans="1:9" x14ac:dyDescent="0.2">
      <c r="A14" s="59"/>
      <c r="B14" s="50" t="s">
        <v>260</v>
      </c>
      <c r="C14" s="22">
        <v>60853</v>
      </c>
      <c r="D14" s="22">
        <v>91905</v>
      </c>
      <c r="E14" s="22">
        <f t="shared" si="0"/>
        <v>31052</v>
      </c>
      <c r="F14" s="41">
        <f t="shared" si="1"/>
        <v>0.51027886874928108</v>
      </c>
      <c r="G14" s="42">
        <f>D14/'2016'!$D$4</f>
        <v>1.7042116771645834E-2</v>
      </c>
    </row>
    <row r="15" spans="1:9" x14ac:dyDescent="0.2">
      <c r="A15" s="59"/>
      <c r="B15" s="50" t="s">
        <v>244</v>
      </c>
      <c r="C15" s="22">
        <v>59488</v>
      </c>
      <c r="D15" s="22">
        <v>70207</v>
      </c>
      <c r="E15" s="22">
        <f t="shared" si="0"/>
        <v>10719</v>
      </c>
      <c r="F15" s="41">
        <f t="shared" si="1"/>
        <v>0.18018760086067778</v>
      </c>
      <c r="G15" s="42">
        <f>D15/'2016'!$D$4</f>
        <v>1.3018615877122454E-2</v>
      </c>
    </row>
    <row r="16" spans="1:9" x14ac:dyDescent="0.2">
      <c r="A16" s="59"/>
      <c r="B16" s="50" t="s">
        <v>245</v>
      </c>
      <c r="C16" s="22">
        <v>5252</v>
      </c>
      <c r="D16" s="22">
        <v>49188</v>
      </c>
      <c r="E16" s="22">
        <f t="shared" si="0"/>
        <v>43936</v>
      </c>
      <c r="F16" s="41">
        <f t="shared" si="1"/>
        <v>8.3655750190403655</v>
      </c>
      <c r="G16" s="42">
        <f>D16/'2016'!$D$4</f>
        <v>9.1210232279387987E-3</v>
      </c>
    </row>
    <row r="17" spans="1:7" x14ac:dyDescent="0.2">
      <c r="B17" s="50" t="s">
        <v>246</v>
      </c>
      <c r="C17" s="22">
        <v>29394</v>
      </c>
      <c r="D17" s="22">
        <v>34925</v>
      </c>
      <c r="E17" s="22">
        <f t="shared" si="0"/>
        <v>5531</v>
      </c>
      <c r="F17" s="41">
        <f t="shared" si="1"/>
        <v>0.18816765326257059</v>
      </c>
      <c r="G17" s="42">
        <f>D17/'2016'!$D$4</f>
        <v>6.4762083482915048E-3</v>
      </c>
    </row>
    <row r="18" spans="1:7" x14ac:dyDescent="0.2">
      <c r="A18" s="59"/>
      <c r="B18" s="50" t="s">
        <v>264</v>
      </c>
      <c r="C18" s="22">
        <v>19979</v>
      </c>
      <c r="D18" s="22">
        <v>23883</v>
      </c>
      <c r="E18" s="22">
        <f t="shared" si="0"/>
        <v>3904</v>
      </c>
      <c r="F18" s="41">
        <f t="shared" si="1"/>
        <v>0.19540517543420591</v>
      </c>
      <c r="G18" s="42">
        <f>D18/'2016'!$D$4</f>
        <v>4.4286695485252978E-3</v>
      </c>
    </row>
    <row r="19" spans="1:7" x14ac:dyDescent="0.2">
      <c r="A19" s="59"/>
      <c r="B19" s="50" t="s">
        <v>261</v>
      </c>
      <c r="C19" s="22">
        <v>27067</v>
      </c>
      <c r="D19" s="22">
        <v>20918</v>
      </c>
      <c r="E19" s="22">
        <f t="shared" si="0"/>
        <v>-6149</v>
      </c>
      <c r="F19" s="41">
        <f t="shared" si="1"/>
        <v>-0.22717700520929546</v>
      </c>
      <c r="G19" s="42">
        <f>D19/'2016'!$D$4</f>
        <v>3.8788640294792182E-3</v>
      </c>
    </row>
    <row r="20" spans="1:7" x14ac:dyDescent="0.2">
      <c r="A20" s="59"/>
      <c r="B20" s="50" t="s">
        <v>263</v>
      </c>
      <c r="C20" s="22">
        <v>17666</v>
      </c>
      <c r="D20" s="22">
        <v>17578</v>
      </c>
      <c r="E20" s="22">
        <f t="shared" si="0"/>
        <v>-88</v>
      </c>
      <c r="F20" s="41">
        <f t="shared" si="1"/>
        <v>-4.9813200498132005E-3</v>
      </c>
      <c r="G20" s="42">
        <f>D20/'2016'!$D$4</f>
        <v>3.2595215560849841E-3</v>
      </c>
    </row>
    <row r="21" spans="1:7" x14ac:dyDescent="0.2">
      <c r="A21" s="59"/>
      <c r="B21" s="50" t="s">
        <v>262</v>
      </c>
      <c r="C21" s="22">
        <v>15232</v>
      </c>
      <c r="D21" s="22">
        <v>16327</v>
      </c>
      <c r="E21" s="22">
        <f t="shared" si="0"/>
        <v>1095</v>
      </c>
      <c r="F21" s="41">
        <f t="shared" si="1"/>
        <v>7.1888130252100835E-2</v>
      </c>
      <c r="G21" s="42">
        <f>D21/'2016'!$D$4</f>
        <v>3.0275462763795389E-3</v>
      </c>
    </row>
    <row r="22" spans="1:7" x14ac:dyDescent="0.2">
      <c r="B22" s="50" t="s">
        <v>265</v>
      </c>
      <c r="C22" s="22">
        <v>3111</v>
      </c>
      <c r="D22" s="22">
        <v>2185</v>
      </c>
      <c r="E22" s="22">
        <f t="shared" si="0"/>
        <v>-926</v>
      </c>
      <c r="F22" s="41">
        <f t="shared" si="1"/>
        <v>-0.29765348762455801</v>
      </c>
      <c r="G22" s="42">
        <f>D22/'2016'!$D$4</f>
        <v>4.0516865400191661E-4</v>
      </c>
    </row>
    <row r="23" spans="1:7" x14ac:dyDescent="0.2">
      <c r="B23" s="50" t="s">
        <v>247</v>
      </c>
      <c r="C23" s="22">
        <v>370</v>
      </c>
      <c r="D23" s="22">
        <v>474</v>
      </c>
      <c r="E23" s="22">
        <f t="shared" si="0"/>
        <v>104</v>
      </c>
      <c r="F23" s="41">
        <f t="shared" si="1"/>
        <v>0.2810810810810811</v>
      </c>
      <c r="G23" s="42">
        <f>D23/'2016'!$D$4</f>
        <v>8.7894710296067957E-5</v>
      </c>
    </row>
    <row r="24" spans="1:7" ht="13.5" thickBot="1" x14ac:dyDescent="0.25">
      <c r="B24" s="51" t="s">
        <v>248</v>
      </c>
      <c r="C24" s="24">
        <v>262</v>
      </c>
      <c r="D24" s="24">
        <v>211</v>
      </c>
      <c r="E24" s="24">
        <f t="shared" si="0"/>
        <v>-51</v>
      </c>
      <c r="F24" s="43">
        <f t="shared" si="1"/>
        <v>-0.19465648854961831</v>
      </c>
      <c r="G24" s="44">
        <f>D24/'2016'!$D$4</f>
        <v>3.9126126313228565E-5</v>
      </c>
    </row>
    <row r="25" spans="1:7" x14ac:dyDescent="0.2">
      <c r="B25" s="71"/>
      <c r="C25" s="71"/>
      <c r="D25" s="71"/>
    </row>
    <row r="26" spans="1:7" x14ac:dyDescent="0.2">
      <c r="B26" s="71"/>
      <c r="C26" s="71"/>
      <c r="D26" s="71"/>
    </row>
    <row r="28" spans="1:7" x14ac:dyDescent="0.2">
      <c r="B28" s="58" t="s">
        <v>214</v>
      </c>
    </row>
    <row r="29" spans="1:7" x14ac:dyDescent="0.2">
      <c r="B29" s="138"/>
      <c r="C29" s="138"/>
      <c r="D29" s="138"/>
      <c r="E29" s="138"/>
      <c r="F29" s="138"/>
      <c r="G29" s="138"/>
    </row>
  </sheetData>
  <mergeCells count="2">
    <mergeCell ref="B29:G29"/>
    <mergeCell ref="B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B2" sqref="B2"/>
    </sheetView>
  </sheetViews>
  <sheetFormatPr defaultRowHeight="12.75" x14ac:dyDescent="0.2"/>
  <cols>
    <col min="2" max="2" width="35.140625" customWidth="1"/>
    <col min="3" max="3" width="78.140625" customWidth="1"/>
  </cols>
  <sheetData>
    <row r="2" spans="2:3" ht="25.5" customHeight="1" x14ac:dyDescent="0.2">
      <c r="B2" s="132" t="s">
        <v>268</v>
      </c>
      <c r="C2" s="132" t="s">
        <v>269</v>
      </c>
    </row>
    <row r="3" spans="2:3" ht="64.5" customHeight="1" x14ac:dyDescent="0.2">
      <c r="B3" s="124" t="s">
        <v>281</v>
      </c>
      <c r="C3" s="127" t="s">
        <v>270</v>
      </c>
    </row>
    <row r="4" spans="2:3" ht="64.5" customHeight="1" x14ac:dyDescent="0.2">
      <c r="B4" s="124" t="s">
        <v>282</v>
      </c>
      <c r="C4" s="128" t="s">
        <v>271</v>
      </c>
    </row>
    <row r="5" spans="2:3" ht="20.25" customHeight="1" x14ac:dyDescent="0.2">
      <c r="B5" s="125" t="s">
        <v>273</v>
      </c>
      <c r="C5" s="129" t="s">
        <v>272</v>
      </c>
    </row>
    <row r="6" spans="2:3" ht="27.75" x14ac:dyDescent="0.2">
      <c r="B6" s="125" t="s">
        <v>274</v>
      </c>
      <c r="C6" s="130" t="s">
        <v>275</v>
      </c>
    </row>
    <row r="7" spans="2:3" ht="51" x14ac:dyDescent="0.2">
      <c r="B7" s="126" t="s">
        <v>276</v>
      </c>
      <c r="C7" s="131" t="s">
        <v>284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2016</vt:lpstr>
      <vt:lpstr>ტოპ 15</vt:lpstr>
      <vt:lpstr>ვიზიტის ტიპები</vt:lpstr>
      <vt:lpstr>რეგიონები</vt:lpstr>
      <vt:lpstr>საზღვრის ტიპი</vt:lpstr>
      <vt:lpstr>საზღვარი</vt:lpstr>
      <vt:lpstr>ტერმინები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Ana Arabuli</cp:lastModifiedBy>
  <cp:lastPrinted>2016-06-01T07:21:40Z</cp:lastPrinted>
  <dcterms:created xsi:type="dcterms:W3CDTF">2012-06-01T06:45:51Z</dcterms:created>
  <dcterms:modified xsi:type="dcterms:W3CDTF">2024-05-23T08:36:30Z</dcterms:modified>
</cp:coreProperties>
</file>