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30" tabRatio="746"/>
  </bookViews>
  <sheets>
    <sheet name="2021" sheetId="1" r:id="rId1"/>
    <sheet name="ტოპ 15" sheetId="2" r:id="rId2"/>
    <sheet name="ვიზიტის ტიპები" sheetId="12" r:id="rId3"/>
    <sheet name="რეგიონები" sheetId="3" r:id="rId4"/>
    <sheet name="ევროკავშირის ქვეყნები" sheetId="16" r:id="rId5"/>
    <sheet name="საზღვრის ტიპი" sheetId="10" r:id="rId6"/>
    <sheet name="საზღვარი" sheetId="11" r:id="rId7"/>
    <sheet name="დემოგრაფია" sheetId="18" r:id="rId8"/>
    <sheet name="ტერმინები" sheetId="14" r:id="rId9"/>
  </sheets>
  <calcPr calcId="162913"/>
</workbook>
</file>

<file path=xl/calcChain.xml><?xml version="1.0" encoding="utf-8"?>
<calcChain xmlns="http://schemas.openxmlformats.org/spreadsheetml/2006/main">
  <c r="I231" i="1" l="1"/>
  <c r="I230" i="1"/>
  <c r="H230" i="1"/>
  <c r="H229" i="1"/>
  <c r="I228" i="1"/>
  <c r="H228" i="1"/>
  <c r="I227" i="1"/>
  <c r="H227" i="1"/>
  <c r="I226" i="1"/>
  <c r="H226" i="1"/>
  <c r="I225" i="1"/>
  <c r="H225" i="1"/>
  <c r="H218" i="1"/>
  <c r="I217" i="1"/>
  <c r="H217" i="1"/>
  <c r="I216" i="1"/>
  <c r="H216" i="1"/>
  <c r="H215" i="1"/>
  <c r="I214" i="1"/>
  <c r="H214" i="1"/>
  <c r="I206" i="1"/>
  <c r="H206" i="1"/>
  <c r="I205" i="1"/>
  <c r="H205" i="1"/>
  <c r="I204" i="1"/>
  <c r="H204" i="1"/>
  <c r="I203" i="1"/>
  <c r="H203" i="1"/>
  <c r="H202" i="1"/>
  <c r="I201" i="1"/>
  <c r="H201" i="1"/>
  <c r="I200" i="1"/>
  <c r="H200" i="1"/>
  <c r="I190" i="1"/>
  <c r="H190" i="1"/>
  <c r="H189" i="1"/>
  <c r="I188" i="1"/>
  <c r="H188" i="1"/>
  <c r="I187" i="1"/>
  <c r="H187" i="1"/>
  <c r="I185" i="1"/>
  <c r="H185" i="1"/>
  <c r="I184" i="1"/>
  <c r="H184" i="1"/>
  <c r="I183" i="1"/>
  <c r="H183" i="1"/>
  <c r="I182" i="1"/>
  <c r="H182" i="1"/>
  <c r="I181" i="1"/>
  <c r="H181" i="1"/>
  <c r="I180" i="1"/>
  <c r="H180" i="1"/>
  <c r="I179" i="1"/>
  <c r="H179" i="1"/>
  <c r="I178" i="1"/>
  <c r="H178" i="1"/>
  <c r="H177" i="1"/>
  <c r="H137" i="1"/>
  <c r="H136" i="1"/>
  <c r="H135" i="1"/>
  <c r="H132" i="1"/>
  <c r="H129" i="1"/>
  <c r="H127" i="1"/>
  <c r="I126" i="1"/>
  <c r="H126" i="1"/>
  <c r="I124" i="1"/>
  <c r="H124" i="1"/>
  <c r="I111" i="1"/>
  <c r="H111" i="1"/>
  <c r="H110" i="1"/>
  <c r="I87" i="1"/>
  <c r="H87" i="1"/>
  <c r="I86" i="1"/>
  <c r="H86" i="1"/>
  <c r="I85" i="1"/>
  <c r="H85" i="1"/>
  <c r="H84" i="1"/>
  <c r="I83" i="1"/>
  <c r="H83" i="1"/>
  <c r="H82" i="1"/>
  <c r="I79" i="1"/>
  <c r="H79" i="1"/>
  <c r="I77" i="1"/>
  <c r="H77" i="1"/>
  <c r="I74" i="1"/>
  <c r="H74" i="1"/>
  <c r="I73" i="1"/>
  <c r="H73" i="1"/>
  <c r="H72" i="1"/>
  <c r="I71" i="1"/>
  <c r="H71" i="1"/>
  <c r="I70" i="1"/>
  <c r="H70" i="1"/>
  <c r="I69" i="1"/>
  <c r="H69" i="1"/>
  <c r="I43" i="1"/>
  <c r="H43" i="1"/>
  <c r="I42" i="1"/>
  <c r="H42" i="1"/>
  <c r="H41" i="1"/>
  <c r="I40" i="1"/>
  <c r="H40" i="1"/>
  <c r="I11" i="2" l="1"/>
  <c r="I209" i="1" l="1"/>
  <c r="H209" i="1"/>
  <c r="I208" i="1"/>
  <c r="H208" i="1"/>
  <c r="I207" i="1"/>
  <c r="H207" i="1"/>
  <c r="I195" i="1"/>
  <c r="H195" i="1"/>
  <c r="I194" i="1"/>
  <c r="H194" i="1"/>
  <c r="I193" i="1"/>
  <c r="H193" i="1"/>
  <c r="I192" i="1"/>
  <c r="H192" i="1"/>
  <c r="I191" i="1"/>
  <c r="H191" i="1"/>
  <c r="I138" i="1"/>
  <c r="H138" i="1"/>
  <c r="H44" i="1"/>
  <c r="I44" i="1"/>
  <c r="H45" i="1"/>
  <c r="I45" i="1"/>
  <c r="I199" i="1" l="1"/>
  <c r="H199" i="1"/>
  <c r="I198" i="1"/>
  <c r="H198" i="1"/>
  <c r="I197" i="1"/>
  <c r="H197" i="1"/>
  <c r="I112" i="1"/>
  <c r="H112" i="1"/>
  <c r="I109" i="1"/>
  <c r="H109" i="1"/>
  <c r="I108" i="1"/>
  <c r="H108" i="1"/>
  <c r="I107" i="1"/>
  <c r="H107" i="1"/>
  <c r="I211" i="1" l="1"/>
  <c r="H211" i="1"/>
  <c r="I210" i="1"/>
  <c r="H210" i="1"/>
  <c r="I24" i="11"/>
  <c r="J24" i="11"/>
  <c r="E9" i="12" l="1"/>
  <c r="I119" i="1" l="1"/>
  <c r="H119" i="1"/>
  <c r="J5" i="18" l="1"/>
  <c r="I5" i="18"/>
  <c r="I23" i="11"/>
  <c r="J5" i="2" l="1"/>
  <c r="I6" i="2"/>
  <c r="I7" i="2"/>
  <c r="I8" i="2"/>
  <c r="I9" i="2"/>
  <c r="I10" i="2"/>
  <c r="I12" i="2"/>
  <c r="I13" i="2"/>
  <c r="I14" i="2"/>
  <c r="I15" i="2"/>
  <c r="I16" i="2"/>
  <c r="I17" i="2"/>
  <c r="I18" i="2"/>
  <c r="I19" i="2"/>
  <c r="I5" i="2"/>
  <c r="H153" i="1" l="1"/>
  <c r="H154" i="1"/>
  <c r="H155" i="1"/>
  <c r="I120" i="1"/>
  <c r="I121" i="1"/>
  <c r="D9" i="12" l="1"/>
  <c r="C9" i="12"/>
  <c r="D5" i="16" l="1"/>
  <c r="E5" i="16"/>
  <c r="C5" i="16"/>
  <c r="C5" i="3" l="1"/>
  <c r="G234" i="1" l="1"/>
  <c r="F234" i="1" l="1"/>
  <c r="I106" i="1"/>
  <c r="H106" i="1"/>
  <c r="I105" i="1"/>
  <c r="H105" i="1"/>
  <c r="I104" i="1"/>
  <c r="H104" i="1"/>
  <c r="I103" i="1"/>
  <c r="H103" i="1"/>
  <c r="I92" i="1"/>
  <c r="H92" i="1"/>
  <c r="H38" i="1"/>
  <c r="I38" i="1"/>
  <c r="H39" i="1"/>
  <c r="I39" i="1"/>
  <c r="H46" i="1"/>
  <c r="I46" i="1"/>
  <c r="H47" i="1"/>
  <c r="I47" i="1"/>
  <c r="H48" i="1"/>
  <c r="I48" i="1"/>
  <c r="H49" i="1"/>
  <c r="I49" i="1"/>
  <c r="H50" i="1"/>
  <c r="I50" i="1"/>
  <c r="H51" i="1"/>
  <c r="I51" i="1"/>
  <c r="G6" i="10" l="1"/>
  <c r="H56" i="1" l="1"/>
  <c r="I153" i="1" l="1"/>
  <c r="I154" i="1"/>
  <c r="I155" i="1"/>
  <c r="H156" i="1"/>
  <c r="I156" i="1"/>
  <c r="H120" i="1"/>
  <c r="H121" i="1"/>
  <c r="I95" i="1"/>
  <c r="H93" i="1"/>
  <c r="H94" i="1"/>
  <c r="H95" i="1"/>
  <c r="H57" i="1"/>
  <c r="G5" i="12" l="1"/>
  <c r="K6" i="18"/>
  <c r="K7" i="18"/>
  <c r="K8" i="18"/>
  <c r="K9" i="18"/>
  <c r="K10" i="18"/>
  <c r="K5" i="18"/>
  <c r="J9" i="11"/>
  <c r="J5" i="11"/>
  <c r="J6" i="11"/>
  <c r="J7" i="11"/>
  <c r="J8" i="11"/>
  <c r="J10" i="11"/>
  <c r="J11" i="11"/>
  <c r="J12" i="11"/>
  <c r="J13" i="11"/>
  <c r="J14" i="11"/>
  <c r="J15" i="11"/>
  <c r="J16" i="11"/>
  <c r="J17" i="11"/>
  <c r="J18" i="11"/>
  <c r="J19" i="11"/>
  <c r="J20" i="11"/>
  <c r="J21" i="11"/>
  <c r="J22" i="11"/>
  <c r="J23" i="11"/>
  <c r="J25" i="11"/>
  <c r="J8" i="10"/>
  <c r="J7" i="10"/>
  <c r="J6" i="10"/>
  <c r="J5" i="10"/>
  <c r="H11" i="16"/>
  <c r="F7" i="16"/>
  <c r="E9" i="3"/>
  <c r="E10" i="3"/>
  <c r="E8" i="3"/>
  <c r="E7" i="3"/>
  <c r="E6" i="3"/>
  <c r="D6" i="3"/>
  <c r="C8" i="3"/>
  <c r="C7" i="3"/>
  <c r="H7" i="3" s="1"/>
  <c r="C6" i="3"/>
  <c r="E5" i="3"/>
  <c r="J5" i="3" s="1"/>
  <c r="D5" i="3"/>
  <c r="G9" i="1"/>
  <c r="I232" i="1"/>
  <c r="H232" i="1"/>
  <c r="G232" i="1"/>
  <c r="F232" i="1"/>
  <c r="I235" i="1"/>
  <c r="H235" i="1"/>
  <c r="G235" i="1"/>
  <c r="F235" i="1"/>
  <c r="I234" i="1"/>
  <c r="H234" i="1"/>
  <c r="I233" i="1"/>
  <c r="H233" i="1"/>
  <c r="G233" i="1"/>
  <c r="F233" i="1"/>
  <c r="G231" i="1"/>
  <c r="F231" i="1"/>
  <c r="G230" i="1"/>
  <c r="F230" i="1"/>
  <c r="G229" i="1"/>
  <c r="F229" i="1"/>
  <c r="G228" i="1"/>
  <c r="F228" i="1"/>
  <c r="G227" i="1"/>
  <c r="F227" i="1"/>
  <c r="G226" i="1"/>
  <c r="F226" i="1"/>
  <c r="G225" i="1"/>
  <c r="F225" i="1"/>
  <c r="I224" i="1"/>
  <c r="H224" i="1"/>
  <c r="G224" i="1"/>
  <c r="F224" i="1"/>
  <c r="I223" i="1"/>
  <c r="H223" i="1"/>
  <c r="G223" i="1"/>
  <c r="F223" i="1"/>
  <c r="I222" i="1"/>
  <c r="H222" i="1"/>
  <c r="G222" i="1"/>
  <c r="F222" i="1"/>
  <c r="I221" i="1"/>
  <c r="H221" i="1"/>
  <c r="G221" i="1"/>
  <c r="F221" i="1"/>
  <c r="I220" i="1"/>
  <c r="H220" i="1"/>
  <c r="G220" i="1"/>
  <c r="F220" i="1"/>
  <c r="I219" i="1"/>
  <c r="H219" i="1"/>
  <c r="G219" i="1"/>
  <c r="F219" i="1"/>
  <c r="G218" i="1"/>
  <c r="F218" i="1"/>
  <c r="G217" i="1"/>
  <c r="F217" i="1"/>
  <c r="G216" i="1"/>
  <c r="F216" i="1"/>
  <c r="G215" i="1"/>
  <c r="F215" i="1"/>
  <c r="G214" i="1"/>
  <c r="F214" i="1"/>
  <c r="I213" i="1"/>
  <c r="H213" i="1"/>
  <c r="G213" i="1"/>
  <c r="F213" i="1"/>
  <c r="I212" i="1"/>
  <c r="H212"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I196" i="1"/>
  <c r="H196"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I176" i="1"/>
  <c r="H176" i="1"/>
  <c r="G176" i="1"/>
  <c r="F176" i="1"/>
  <c r="I175" i="1"/>
  <c r="H175" i="1"/>
  <c r="G175" i="1"/>
  <c r="F175" i="1"/>
  <c r="I174" i="1"/>
  <c r="H174" i="1"/>
  <c r="G174" i="1"/>
  <c r="F174" i="1"/>
  <c r="I173" i="1"/>
  <c r="H173" i="1"/>
  <c r="G173" i="1"/>
  <c r="F173" i="1"/>
  <c r="I172" i="1"/>
  <c r="H172" i="1"/>
  <c r="G172" i="1"/>
  <c r="F172" i="1"/>
  <c r="I171" i="1"/>
  <c r="H171" i="1"/>
  <c r="G171" i="1"/>
  <c r="F171" i="1"/>
  <c r="I170" i="1"/>
  <c r="H170" i="1"/>
  <c r="G170" i="1"/>
  <c r="F170"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I157" i="1"/>
  <c r="H157" i="1"/>
  <c r="G157" i="1"/>
  <c r="F157" i="1"/>
  <c r="G156" i="1"/>
  <c r="F156" i="1"/>
  <c r="G155" i="1"/>
  <c r="F155" i="1"/>
  <c r="G154" i="1"/>
  <c r="F154" i="1"/>
  <c r="G153" i="1"/>
  <c r="F153" i="1"/>
  <c r="I152" i="1"/>
  <c r="H152" i="1"/>
  <c r="G152" i="1"/>
  <c r="F152" i="1"/>
  <c r="I151" i="1"/>
  <c r="H151" i="1"/>
  <c r="G151" i="1"/>
  <c r="F151" i="1"/>
  <c r="I150" i="1"/>
  <c r="H150" i="1"/>
  <c r="G150" i="1"/>
  <c r="F150" i="1"/>
  <c r="I149" i="1"/>
  <c r="H149" i="1"/>
  <c r="G149" i="1"/>
  <c r="F149" i="1"/>
  <c r="I148" i="1"/>
  <c r="H148" i="1"/>
  <c r="G148" i="1"/>
  <c r="F148" i="1"/>
  <c r="I147" i="1"/>
  <c r="H147" i="1"/>
  <c r="G147" i="1"/>
  <c r="F147" i="1"/>
  <c r="I146" i="1"/>
  <c r="H146" i="1"/>
  <c r="G146" i="1"/>
  <c r="F146" i="1"/>
  <c r="I145" i="1"/>
  <c r="H145" i="1"/>
  <c r="G145" i="1"/>
  <c r="F145" i="1"/>
  <c r="I144" i="1"/>
  <c r="H144" i="1"/>
  <c r="G144" i="1"/>
  <c r="F144" i="1"/>
  <c r="I143" i="1"/>
  <c r="H143" i="1"/>
  <c r="G143" i="1"/>
  <c r="F143" i="1"/>
  <c r="I142" i="1"/>
  <c r="H142" i="1"/>
  <c r="G142" i="1"/>
  <c r="F142" i="1"/>
  <c r="I141" i="1"/>
  <c r="H141" i="1"/>
  <c r="G141" i="1"/>
  <c r="F141" i="1"/>
  <c r="I140" i="1"/>
  <c r="H140" i="1"/>
  <c r="G140" i="1"/>
  <c r="F140" i="1"/>
  <c r="I139" i="1"/>
  <c r="H139" i="1"/>
  <c r="G139" i="1"/>
  <c r="F139" i="1"/>
  <c r="G138" i="1"/>
  <c r="F138" i="1"/>
  <c r="G137" i="1"/>
  <c r="F137" i="1"/>
  <c r="G136" i="1"/>
  <c r="F136" i="1"/>
  <c r="G135" i="1"/>
  <c r="F135" i="1"/>
  <c r="G134" i="1"/>
  <c r="F134" i="1"/>
  <c r="G133" i="1"/>
  <c r="F133" i="1"/>
  <c r="G132" i="1"/>
  <c r="F132" i="1"/>
  <c r="G131" i="1"/>
  <c r="F131" i="1"/>
  <c r="G130" i="1"/>
  <c r="F130" i="1"/>
  <c r="G129" i="1"/>
  <c r="F129" i="1"/>
  <c r="G128" i="1"/>
  <c r="F128" i="1"/>
  <c r="G127" i="1"/>
  <c r="F127" i="1"/>
  <c r="G126" i="1"/>
  <c r="F126" i="1"/>
  <c r="G125" i="1"/>
  <c r="F125" i="1"/>
  <c r="G124" i="1"/>
  <c r="F124" i="1"/>
  <c r="I123" i="1"/>
  <c r="H123" i="1"/>
  <c r="G123" i="1"/>
  <c r="F123" i="1"/>
  <c r="I122" i="1"/>
  <c r="H122" i="1"/>
  <c r="G122" i="1"/>
  <c r="F122" i="1"/>
  <c r="G121" i="1"/>
  <c r="F121" i="1"/>
  <c r="G120" i="1"/>
  <c r="F120" i="1"/>
  <c r="G119" i="1"/>
  <c r="F119" i="1"/>
  <c r="I118" i="1"/>
  <c r="H118" i="1"/>
  <c r="G118" i="1"/>
  <c r="F118" i="1"/>
  <c r="I117" i="1"/>
  <c r="H117" i="1"/>
  <c r="G117" i="1"/>
  <c r="F117" i="1"/>
  <c r="I116" i="1"/>
  <c r="H116" i="1"/>
  <c r="G116" i="1"/>
  <c r="F116" i="1"/>
  <c r="I115" i="1"/>
  <c r="H115" i="1"/>
  <c r="G115" i="1"/>
  <c r="F115" i="1"/>
  <c r="I114" i="1"/>
  <c r="H114" i="1"/>
  <c r="G114" i="1"/>
  <c r="F114" i="1"/>
  <c r="I113" i="1"/>
  <c r="H113" i="1"/>
  <c r="G113" i="1"/>
  <c r="F113" i="1"/>
  <c r="G112" i="1"/>
  <c r="F112" i="1"/>
  <c r="G111" i="1"/>
  <c r="F111" i="1"/>
  <c r="G110" i="1"/>
  <c r="F110" i="1"/>
  <c r="G109" i="1"/>
  <c r="F109" i="1"/>
  <c r="G108" i="1"/>
  <c r="F108" i="1"/>
  <c r="G107" i="1"/>
  <c r="F107" i="1"/>
  <c r="G106" i="1"/>
  <c r="F106" i="1"/>
  <c r="G105" i="1"/>
  <c r="F105" i="1"/>
  <c r="G104" i="1"/>
  <c r="F104" i="1"/>
  <c r="G103" i="1"/>
  <c r="F103" i="1"/>
  <c r="I102" i="1"/>
  <c r="H102" i="1"/>
  <c r="G102" i="1"/>
  <c r="F102" i="1"/>
  <c r="I101" i="1"/>
  <c r="H101" i="1"/>
  <c r="G101" i="1"/>
  <c r="F101" i="1"/>
  <c r="I100" i="1"/>
  <c r="H100" i="1"/>
  <c r="G100" i="1"/>
  <c r="F100" i="1"/>
  <c r="I99" i="1"/>
  <c r="H99" i="1"/>
  <c r="G99" i="1"/>
  <c r="F99" i="1"/>
  <c r="I98" i="1"/>
  <c r="H98" i="1"/>
  <c r="G98" i="1"/>
  <c r="F98" i="1"/>
  <c r="I97" i="1"/>
  <c r="H97" i="1"/>
  <c r="G97" i="1"/>
  <c r="F97" i="1"/>
  <c r="I96" i="1"/>
  <c r="H96" i="1"/>
  <c r="G96" i="1"/>
  <c r="F96" i="1"/>
  <c r="G95" i="1"/>
  <c r="F95" i="1"/>
  <c r="I94" i="1"/>
  <c r="G94" i="1"/>
  <c r="F94" i="1"/>
  <c r="I93" i="1"/>
  <c r="G93" i="1"/>
  <c r="F93" i="1"/>
  <c r="G92" i="1"/>
  <c r="F92" i="1"/>
  <c r="I91" i="1"/>
  <c r="H91" i="1"/>
  <c r="G91" i="1"/>
  <c r="F91" i="1"/>
  <c r="I90" i="1"/>
  <c r="H90" i="1"/>
  <c r="G90" i="1"/>
  <c r="F90" i="1"/>
  <c r="I89" i="1"/>
  <c r="H89" i="1"/>
  <c r="G89" i="1"/>
  <c r="F89" i="1"/>
  <c r="I88" i="1"/>
  <c r="H88"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4" i="1"/>
  <c r="F74" i="1"/>
  <c r="G73" i="1"/>
  <c r="F73" i="1"/>
  <c r="G72" i="1"/>
  <c r="F72" i="1"/>
  <c r="G71" i="1"/>
  <c r="F71" i="1"/>
  <c r="G70" i="1"/>
  <c r="F70" i="1"/>
  <c r="G69" i="1"/>
  <c r="F69" i="1"/>
  <c r="G68" i="1"/>
  <c r="F68" i="1"/>
  <c r="I67" i="1"/>
  <c r="H67" i="1"/>
  <c r="G67" i="1"/>
  <c r="F67" i="1"/>
  <c r="I66" i="1"/>
  <c r="H66" i="1"/>
  <c r="G66" i="1"/>
  <c r="F66" i="1"/>
  <c r="I65" i="1"/>
  <c r="H65" i="1"/>
  <c r="G65" i="1"/>
  <c r="F65" i="1"/>
  <c r="I64" i="1"/>
  <c r="H64" i="1"/>
  <c r="G64" i="1"/>
  <c r="F64" i="1"/>
  <c r="I63" i="1"/>
  <c r="H63" i="1"/>
  <c r="G63" i="1"/>
  <c r="F63" i="1"/>
  <c r="I62" i="1"/>
  <c r="H62" i="1"/>
  <c r="G62" i="1"/>
  <c r="F62" i="1"/>
  <c r="I61" i="1"/>
  <c r="H61" i="1"/>
  <c r="G61" i="1"/>
  <c r="F61" i="1"/>
  <c r="I60" i="1"/>
  <c r="H60" i="1"/>
  <c r="G60" i="1"/>
  <c r="F60" i="1"/>
  <c r="I59" i="1"/>
  <c r="H59" i="1"/>
  <c r="G59" i="1"/>
  <c r="F59" i="1"/>
  <c r="I58" i="1"/>
  <c r="H58" i="1"/>
  <c r="G58" i="1"/>
  <c r="F58" i="1"/>
  <c r="I57" i="1"/>
  <c r="G57" i="1"/>
  <c r="F57" i="1"/>
  <c r="I56" i="1"/>
  <c r="G56" i="1"/>
  <c r="F56" i="1"/>
  <c r="I55" i="1"/>
  <c r="H55" i="1"/>
  <c r="G55" i="1"/>
  <c r="F55" i="1"/>
  <c r="I54" i="1"/>
  <c r="H54" i="1"/>
  <c r="G54" i="1"/>
  <c r="F54" i="1"/>
  <c r="I53" i="1"/>
  <c r="H53" i="1"/>
  <c r="G53" i="1"/>
  <c r="F53" i="1"/>
  <c r="I52" i="1"/>
  <c r="H52" i="1"/>
  <c r="G52" i="1"/>
  <c r="F52"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I37" i="1"/>
  <c r="H37" i="1"/>
  <c r="G37" i="1"/>
  <c r="F37" i="1"/>
  <c r="I36" i="1"/>
  <c r="H36" i="1"/>
  <c r="G36" i="1"/>
  <c r="F36" i="1"/>
  <c r="I35" i="1"/>
  <c r="H35" i="1"/>
  <c r="G35" i="1"/>
  <c r="F35" i="1"/>
  <c r="I34" i="1"/>
  <c r="H34" i="1"/>
  <c r="G34" i="1"/>
  <c r="F34" i="1"/>
  <c r="I33" i="1"/>
  <c r="H33" i="1"/>
  <c r="G33" i="1"/>
  <c r="F33" i="1"/>
  <c r="I32" i="1"/>
  <c r="H32" i="1"/>
  <c r="G32" i="1"/>
  <c r="F32" i="1"/>
  <c r="I31" i="1"/>
  <c r="H31" i="1"/>
  <c r="G31" i="1"/>
  <c r="F31" i="1"/>
  <c r="I30" i="1"/>
  <c r="H30" i="1"/>
  <c r="G30" i="1"/>
  <c r="F30" i="1"/>
  <c r="I29" i="1"/>
  <c r="H29" i="1"/>
  <c r="G29" i="1"/>
  <c r="F29" i="1"/>
  <c r="I28" i="1"/>
  <c r="H28" i="1"/>
  <c r="G28" i="1"/>
  <c r="F28" i="1"/>
  <c r="I27" i="1"/>
  <c r="H27" i="1"/>
  <c r="G27" i="1"/>
  <c r="F27" i="1"/>
  <c r="I26" i="1"/>
  <c r="H26" i="1"/>
  <c r="G26" i="1"/>
  <c r="F26" i="1"/>
  <c r="I25" i="1"/>
  <c r="H25" i="1"/>
  <c r="G25" i="1"/>
  <c r="F25" i="1"/>
  <c r="I24" i="1"/>
  <c r="H24" i="1"/>
  <c r="G24" i="1"/>
  <c r="F24" i="1"/>
  <c r="I23" i="1"/>
  <c r="H23" i="1"/>
  <c r="G23" i="1"/>
  <c r="F23" i="1"/>
  <c r="I22" i="1"/>
  <c r="H22" i="1"/>
  <c r="G22" i="1"/>
  <c r="F22" i="1"/>
  <c r="I21" i="1"/>
  <c r="H21" i="1"/>
  <c r="G21" i="1"/>
  <c r="F21" i="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I12" i="1"/>
  <c r="H12" i="1"/>
  <c r="G12" i="1"/>
  <c r="F12" i="1"/>
  <c r="I11" i="1"/>
  <c r="H11" i="1"/>
  <c r="G11" i="1"/>
  <c r="F11" i="1"/>
  <c r="I10" i="1"/>
  <c r="H10" i="1"/>
  <c r="G10" i="1"/>
  <c r="F10" i="1"/>
  <c r="I9" i="1"/>
  <c r="H9" i="1"/>
  <c r="F9" i="1"/>
  <c r="I8" i="1"/>
  <c r="H8" i="1"/>
  <c r="G8" i="1"/>
  <c r="F8" i="1"/>
  <c r="I7" i="1"/>
  <c r="H7" i="1"/>
  <c r="G7" i="1"/>
  <c r="F7" i="1"/>
  <c r="I6" i="1"/>
  <c r="H6" i="1"/>
  <c r="G6" i="1"/>
  <c r="F6" i="1"/>
  <c r="F2" i="1"/>
  <c r="G5" i="3" l="1"/>
  <c r="J7" i="3"/>
  <c r="F8" i="3"/>
  <c r="J9" i="3"/>
  <c r="H5" i="3"/>
  <c r="F5" i="3"/>
  <c r="J6" i="3"/>
  <c r="I5" i="3"/>
  <c r="I4" i="1"/>
  <c r="I3" i="1"/>
  <c r="I2" i="1"/>
  <c r="H4" i="1"/>
  <c r="H3" i="1"/>
  <c r="H2" i="1"/>
  <c r="G4" i="1"/>
  <c r="G3" i="1"/>
  <c r="G2" i="1"/>
  <c r="F4" i="1"/>
  <c r="F3" i="1"/>
  <c r="I10" i="18"/>
  <c r="H10" i="18"/>
  <c r="I9" i="18"/>
  <c r="I8" i="18"/>
  <c r="H8" i="18"/>
  <c r="I7" i="18"/>
  <c r="I6" i="18"/>
  <c r="H6" i="18"/>
  <c r="H5" i="18"/>
  <c r="I33" i="16"/>
  <c r="I32" i="16"/>
  <c r="I31" i="16"/>
  <c r="H30" i="16"/>
  <c r="I29" i="16"/>
  <c r="I28" i="16"/>
  <c r="I27" i="16"/>
  <c r="H26" i="16"/>
  <c r="I25" i="16"/>
  <c r="F24" i="16"/>
  <c r="I23" i="16"/>
  <c r="H22" i="16"/>
  <c r="I21" i="16"/>
  <c r="F20" i="16"/>
  <c r="I19" i="16"/>
  <c r="H18" i="16"/>
  <c r="I17" i="16"/>
  <c r="F16" i="16"/>
  <c r="G15" i="16"/>
  <c r="I15" i="16"/>
  <c r="H14" i="16"/>
  <c r="I13" i="16"/>
  <c r="F12" i="16"/>
  <c r="I11" i="16"/>
  <c r="H10" i="16"/>
  <c r="I9" i="16"/>
  <c r="F8" i="16"/>
  <c r="H7" i="16"/>
  <c r="G7" i="16"/>
  <c r="I7" i="16"/>
  <c r="H6" i="16"/>
  <c r="G5" i="10"/>
  <c r="G5" i="18" l="1"/>
  <c r="J7" i="18"/>
  <c r="G7" i="18"/>
  <c r="G9" i="18"/>
  <c r="J6" i="18"/>
  <c r="H7" i="18"/>
  <c r="J8" i="18"/>
  <c r="H9" i="18"/>
  <c r="J10" i="18"/>
  <c r="J9" i="18"/>
  <c r="G6" i="18"/>
  <c r="G8" i="18"/>
  <c r="G10" i="18"/>
  <c r="F13" i="16"/>
  <c r="H15" i="16"/>
  <c r="G20" i="16"/>
  <c r="H27" i="16"/>
  <c r="F32" i="16"/>
  <c r="G8" i="16"/>
  <c r="F19" i="16"/>
  <c r="F31" i="16"/>
  <c r="G32" i="16"/>
  <c r="G19" i="16"/>
  <c r="G31" i="16"/>
  <c r="F17" i="16"/>
  <c r="F23" i="16"/>
  <c r="G24" i="16"/>
  <c r="F29" i="16"/>
  <c r="F9" i="16"/>
  <c r="F11" i="16"/>
  <c r="G12" i="16"/>
  <c r="H19" i="16"/>
  <c r="F21" i="16"/>
  <c r="G23" i="16"/>
  <c r="F27" i="16"/>
  <c r="F28" i="16"/>
  <c r="H31" i="16"/>
  <c r="H9" i="16"/>
  <c r="G11" i="16"/>
  <c r="F15" i="16"/>
  <c r="G16" i="16"/>
  <c r="H23" i="16"/>
  <c r="F25" i="16"/>
  <c r="G27" i="16"/>
  <c r="G28" i="16"/>
  <c r="F33" i="16"/>
  <c r="I6" i="16"/>
  <c r="I10" i="16"/>
  <c r="I14" i="16"/>
  <c r="I30" i="16"/>
  <c r="F6" i="16"/>
  <c r="H8" i="16"/>
  <c r="G9" i="16"/>
  <c r="F10" i="16"/>
  <c r="H12" i="16"/>
  <c r="G13" i="16"/>
  <c r="F14" i="16"/>
  <c r="H16" i="16"/>
  <c r="G17" i="16"/>
  <c r="F18" i="16"/>
  <c r="H20" i="16"/>
  <c r="G21" i="16"/>
  <c r="F22" i="16"/>
  <c r="H24" i="16"/>
  <c r="G25" i="16"/>
  <c r="F26" i="16"/>
  <c r="H28" i="16"/>
  <c r="G29" i="16"/>
  <c r="F30" i="16"/>
  <c r="H32" i="16"/>
  <c r="G33" i="16"/>
  <c r="I18" i="16"/>
  <c r="G6" i="16"/>
  <c r="I8" i="16"/>
  <c r="G10" i="16"/>
  <c r="I12" i="16"/>
  <c r="H13" i="16"/>
  <c r="G14" i="16"/>
  <c r="I16" i="16"/>
  <c r="H17" i="16"/>
  <c r="G18" i="16"/>
  <c r="I20" i="16"/>
  <c r="H21" i="16"/>
  <c r="G22" i="16"/>
  <c r="I24" i="16"/>
  <c r="H25" i="16"/>
  <c r="G26" i="16"/>
  <c r="H29" i="16"/>
  <c r="G30" i="16"/>
  <c r="H33" i="16"/>
  <c r="I22" i="16"/>
  <c r="I26" i="16"/>
  <c r="I5" i="16"/>
  <c r="F5" i="16" l="1"/>
  <c r="H5" i="16"/>
  <c r="G5" i="16"/>
  <c r="I5" i="11" l="1"/>
  <c r="H5" i="11"/>
  <c r="G5" i="11"/>
  <c r="F5" i="11"/>
  <c r="I25" i="11"/>
  <c r="H25" i="11"/>
  <c r="G25" i="11"/>
  <c r="F25" i="11"/>
  <c r="H24" i="11"/>
  <c r="G24" i="11"/>
  <c r="F24" i="11"/>
  <c r="H23" i="11"/>
  <c r="G23" i="11"/>
  <c r="F23" i="11"/>
  <c r="I22" i="11"/>
  <c r="H22" i="11"/>
  <c r="G22" i="11"/>
  <c r="F22" i="11"/>
  <c r="I21" i="11"/>
  <c r="H21" i="11"/>
  <c r="G21" i="11"/>
  <c r="F21" i="11"/>
  <c r="I20" i="11"/>
  <c r="H20" i="11"/>
  <c r="G20" i="11"/>
  <c r="F20" i="11"/>
  <c r="I19" i="11"/>
  <c r="H19" i="11"/>
  <c r="G19" i="11"/>
  <c r="F19" i="11"/>
  <c r="I18" i="11"/>
  <c r="H18" i="11"/>
  <c r="G18" i="11"/>
  <c r="F18" i="11"/>
  <c r="I17" i="11"/>
  <c r="H17" i="11"/>
  <c r="G17" i="11"/>
  <c r="F17" i="11"/>
  <c r="I16" i="11"/>
  <c r="H16" i="11"/>
  <c r="G16" i="11"/>
  <c r="F16" i="11"/>
  <c r="I15" i="11"/>
  <c r="H15" i="11"/>
  <c r="G15" i="11"/>
  <c r="F15" i="11"/>
  <c r="I14" i="11"/>
  <c r="H14" i="11"/>
  <c r="G14" i="11"/>
  <c r="F14" i="11"/>
  <c r="I13" i="11"/>
  <c r="H13" i="11"/>
  <c r="G13" i="11"/>
  <c r="F13" i="11"/>
  <c r="I12" i="11"/>
  <c r="H12" i="11"/>
  <c r="G12" i="11"/>
  <c r="F12" i="11"/>
  <c r="I11" i="11"/>
  <c r="H11" i="11"/>
  <c r="G11" i="11"/>
  <c r="F11" i="11"/>
  <c r="I10" i="11"/>
  <c r="H10" i="11"/>
  <c r="G10" i="11"/>
  <c r="F10" i="11"/>
  <c r="I9" i="11"/>
  <c r="H9" i="11"/>
  <c r="G9" i="11"/>
  <c r="F9" i="11"/>
  <c r="I8" i="11"/>
  <c r="H8" i="11"/>
  <c r="G8" i="11"/>
  <c r="F8" i="11"/>
  <c r="I7" i="11"/>
  <c r="H7" i="11"/>
  <c r="G7" i="11"/>
  <c r="F7" i="11"/>
  <c r="I6" i="11"/>
  <c r="H6" i="11"/>
  <c r="G6" i="11"/>
  <c r="F6" i="11"/>
  <c r="I5" i="10"/>
  <c r="H5" i="10"/>
  <c r="F5" i="10"/>
  <c r="I6" i="10"/>
  <c r="I7" i="10"/>
  <c r="I8" i="10"/>
  <c r="H6" i="10"/>
  <c r="H7" i="10"/>
  <c r="H8" i="10"/>
  <c r="G7" i="10"/>
  <c r="G8" i="10"/>
  <c r="F6" i="10"/>
  <c r="F7" i="10"/>
  <c r="F8" i="10"/>
  <c r="J6" i="2"/>
  <c r="J7" i="2"/>
  <c r="J8" i="2"/>
  <c r="J9" i="2"/>
  <c r="J10" i="2"/>
  <c r="J11" i="2"/>
  <c r="J12" i="2"/>
  <c r="J13" i="2"/>
  <c r="J14" i="2"/>
  <c r="J15" i="2"/>
  <c r="J16" i="2"/>
  <c r="J17" i="2"/>
  <c r="J18" i="2"/>
  <c r="J19" i="2"/>
  <c r="H6" i="2"/>
  <c r="H7" i="2"/>
  <c r="H8" i="2"/>
  <c r="H9" i="2"/>
  <c r="H10" i="2"/>
  <c r="H11" i="2"/>
  <c r="H12" i="2"/>
  <c r="H13" i="2"/>
  <c r="H14" i="2"/>
  <c r="H15" i="2"/>
  <c r="H16" i="2"/>
  <c r="H17" i="2"/>
  <c r="H18" i="2"/>
  <c r="H19" i="2"/>
  <c r="H5" i="2"/>
  <c r="G6" i="2"/>
  <c r="G7" i="2"/>
  <c r="G8" i="2"/>
  <c r="G9" i="2"/>
  <c r="G10" i="2"/>
  <c r="G11" i="2"/>
  <c r="G12" i="2"/>
  <c r="G13" i="2"/>
  <c r="G14" i="2"/>
  <c r="G15" i="2"/>
  <c r="G16" i="2"/>
  <c r="G17" i="2"/>
  <c r="G18" i="2"/>
  <c r="G19" i="2"/>
  <c r="G5" i="2"/>
  <c r="J8" i="12"/>
  <c r="J7" i="12"/>
  <c r="J6" i="12"/>
  <c r="I5" i="12"/>
  <c r="H5" i="12"/>
  <c r="F5" i="12"/>
  <c r="I6" i="12"/>
  <c r="I7" i="12"/>
  <c r="I8" i="12"/>
  <c r="H6" i="12"/>
  <c r="H7" i="12"/>
  <c r="H8" i="12"/>
  <c r="G6" i="12"/>
  <c r="G7" i="12"/>
  <c r="G8" i="12"/>
  <c r="F6" i="12"/>
  <c r="F7" i="12"/>
  <c r="F8" i="12"/>
  <c r="J5" i="12"/>
  <c r="H9" i="12" l="1"/>
  <c r="J9" i="12"/>
  <c r="F9" i="12"/>
  <c r="G9" i="12"/>
  <c r="I9" i="12"/>
  <c r="C10" i="3"/>
  <c r="C9" i="3" l="1"/>
  <c r="D10" i="3" l="1"/>
  <c r="I10" i="3" s="1"/>
  <c r="D7" i="3" l="1"/>
  <c r="D8" i="3"/>
  <c r="G10" i="3" l="1"/>
  <c r="H10" i="3"/>
  <c r="J10" i="3"/>
  <c r="F10" i="3"/>
  <c r="D9" i="3"/>
  <c r="H6" i="3" l="1"/>
  <c r="I6" i="3"/>
  <c r="G6" i="3"/>
  <c r="F6" i="3"/>
  <c r="I8" i="3"/>
  <c r="H8" i="3"/>
  <c r="J8" i="3"/>
  <c r="G8" i="3"/>
  <c r="I7" i="3"/>
  <c r="F7" i="3"/>
  <c r="G7" i="3"/>
  <c r="G9" i="3" l="1"/>
  <c r="I9" i="3"/>
  <c r="H9" i="3"/>
  <c r="F9" i="3"/>
</calcChain>
</file>

<file path=xl/sharedStrings.xml><?xml version="1.0" encoding="utf-8"?>
<sst xmlns="http://schemas.openxmlformats.org/spreadsheetml/2006/main" count="394" uniqueCount="299">
  <si>
    <t>ქვეყანა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</si>
  <si>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</si>
  <si>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</si>
  <si>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</si>
  <si>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</si>
  <si>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</si>
  <si>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</si>
  <si>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</si>
  <si>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</si>
  <si>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</si>
  <si>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</si>
  <si>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</si>
  <si>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</si>
  <si>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</si>
  <si>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</si>
  <si>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</si>
  <si>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</si>
  <si>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</si>
  <si>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</si>
  <si>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</si>
  <si>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</si>
  <si>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</si>
  <si>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</si>
  <si>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</si>
  <si>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</si>
  <si>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</si>
  <si>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</si>
  <si>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</si>
  <si>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</si>
  <si>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</si>
  <si>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</si>
  <si>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</si>
  <si>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</si>
  <si>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</si>
  <si>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</si>
  <si>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</si>
  <si>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</si>
  <si>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</si>
  <si>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</si>
  <si>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</si>
  <si>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</si>
  <si>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</si>
  <si>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</si>
  <si>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</si>
  <si>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</si>
  <si>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</si>
  <si>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</si>
  <si>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</si>
  <si>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</si>
  <si>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</si>
  <si>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</si>
  <si>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</si>
  <si>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</si>
  <si>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</si>
  <si>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</si>
  <si>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</si>
  <si>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</si>
  <si>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</si>
  <si>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</si>
  <si>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</si>
  <si>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</si>
  <si>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</si>
  <si>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</si>
  <si>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</si>
  <si>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</si>
  <si>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</si>
  <si>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</si>
  <si>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</si>
  <si>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</si>
  <si>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</si>
  <si>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</si>
  <si>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</si>
  <si>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</si>
  <si>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</si>
  <si>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</si>
  <si>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</si>
  <si>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</si>
  <si>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</si>
  <si>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</si>
  <si>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</si>
  <si>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</si>
  <si>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</si>
  <si>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</si>
  <si>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</si>
  <si>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</si>
  <si>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</si>
  <si>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</si>
  <si>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</si>
  <si>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</si>
  <si>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</si>
  <si>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</si>
  <si>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</si>
  <si>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</si>
  <si>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</si>
  <si>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</si>
  <si>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</si>
  <si>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</si>
  <si>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</si>
  <si>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</si>
  <si>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</si>
  <si>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</si>
  <si>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</si>
  <si>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</si>
  <si>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</si>
  <si>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</si>
  <si>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</si>
  <si>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</si>
  <si>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</si>
  <si>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</si>
  <si>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</si>
  <si>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</si>
  <si>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</si>
  <si>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</si>
  <si>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</si>
  <si>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</si>
  <si>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</si>
  <si>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</si>
  <si>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</si>
  <si>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</si>
  <si>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</si>
  <si>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</si>
  <si>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</si>
  <si>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</si>
  <si>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</si>
  <si>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</si>
  <si>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</si>
  <si>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</si>
  <si>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</si>
  <si>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</si>
  <si>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</si>
  <si>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</si>
  <si>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</si>
  <si>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</si>
  <si>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</si>
  <si>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</si>
  <si>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</si>
  <si>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</si>
  <si>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</si>
  <si>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</si>
  <si>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</si>
  <si>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</si>
  <si>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</si>
  <si>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</si>
  <si>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</si>
  <si>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</si>
  <si>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</si>
  <si>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</si>
  <si>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</si>
  <si>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</si>
  <si>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</si>
  <si>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</si>
  <si>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</si>
  <si>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</si>
  <si>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</si>
  <si>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</si>
  <si>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</si>
  <si>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</si>
  <si>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</si>
  <si>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</si>
  <si>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</si>
  <si>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</si>
  <si>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</si>
  <si>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</si>
  <si>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</si>
  <si>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</si>
  <si>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</si>
  <si>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</si>
  <si>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</si>
  <si>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</si>
  <si>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</si>
  <si>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</si>
  <si>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</si>
  <si>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</si>
  <si>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</si>
  <si>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</si>
  <si>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</si>
  <si>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</si>
  <si>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</si>
  <si>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</si>
  <si>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</si>
  <si>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</si>
  <si>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</si>
  <si>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</si>
  <si>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</si>
  <si>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</si>
  <si>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</si>
  <si>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</si>
  <si>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</si>
  <si>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</si>
  <si>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</si>
  <si>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</si>
  <si>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</si>
  <si>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</si>
  <si>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</si>
  <si>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</si>
  <si>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</si>
  <si>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</si>
  <si>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</si>
  <si>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</si>
  <si>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</si>
  <si>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</si>
  <si>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</si>
  <si>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</si>
  <si>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</si>
  <si>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</si>
  <si>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</si>
  <si>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</si>
  <si>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</si>
  <si>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</si>
  <si>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</si>
  <si>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</si>
  <si>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</si>
  <si>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</si>
  <si>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</si>
  <si>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</si>
  <si>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</si>
  <si>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</si>
  <si>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</si>
  <si>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</si>
  <si>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</si>
  <si>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</si>
  <si>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</si>
  <si>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</si>
  <si>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</si>
  <si>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</si>
  <si>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</si>
  <si>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ვიზიტის ტიპი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</si>
  <si>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</si>
  <si>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</si>
  <si>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</si>
  <si>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</si>
  <si>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</si>
  <si>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</si>
  <si>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სარფი</t>
  </si>
  <si>
    <t>წითელი ხიდი</t>
  </si>
  <si>
    <t>ყაზბეგი</t>
  </si>
  <si>
    <t>ნინოწმინდა</t>
  </si>
  <si>
    <t>ვალე</t>
  </si>
  <si>
    <t>სამთაწყარო</t>
  </si>
  <si>
    <t>ახკერპი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</si>
  <si>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</si>
  <si>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</si>
  <si>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</si>
  <si>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</si>
  <si>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</si>
  <si>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</si>
  <si>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</si>
  <si>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თბილისის აეროპორტი</t>
  </si>
  <si>
    <t>ბათუმის აეროპორტი</t>
  </si>
  <si>
    <t>ქუთაისის აეროპორტი</t>
  </si>
  <si>
    <t>გარდაბნის რკინიგზა</t>
  </si>
  <si>
    <t>ფოთის პორტი</t>
  </si>
  <si>
    <t>ბათუმის პორტი</t>
  </si>
  <si>
    <t>სადახლოს რკინიგზა</t>
  </si>
  <si>
    <t>ყულევის პორტი</t>
  </si>
  <si>
    <t>კარწახის რკინიგზა</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</si>
  <si>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</si>
  <si>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</si>
  <si>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</si>
  <si>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</si>
  <si>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</si>
  <si>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</si>
  <si>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</si>
  <si>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</si>
  <si>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</si>
  <si>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</si>
  <si>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</si>
  <si>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</si>
  <si>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</si>
  <si>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</si>
  <si>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</si>
  <si>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</si>
  <si>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</si>
  <si>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</si>
  <si>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</si>
  <si>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სადახლო</t>
  </si>
  <si>
    <t>ცოდნა</t>
  </si>
  <si>
    <t>კარწახი</t>
  </si>
  <si>
    <t>ვახტანგისი</t>
  </si>
  <si>
    <t>გუგუთი</t>
  </si>
  <si>
    <t>საქართველო (არარეზიდენტი)</t>
  </si>
  <si>
    <t>ცვლილება 2019/2021</t>
  </si>
  <si>
    <t>ცვლილება 2020/2021</t>
  </si>
  <si>
    <t>ცვლილება  2019/2021 %</t>
  </si>
  <si>
    <t>ცვლილება  2020/2021 %</t>
  </si>
  <si>
    <t>ევროკავშირის ქვეყნები</t>
  </si>
  <si>
    <t>კატეგორია</t>
  </si>
  <si>
    <t>ასაკი</t>
  </si>
  <si>
    <t>15-30</t>
  </si>
  <si>
    <t>31-50</t>
  </si>
  <si>
    <t>51-70</t>
  </si>
  <si>
    <t>71+</t>
  </si>
  <si>
    <t>სქესი</t>
  </si>
  <si>
    <t>კაცი</t>
  </si>
  <si>
    <t>ქალი</t>
  </si>
  <si>
    <t>აშშ</t>
  </si>
  <si>
    <t>ჩრდილოეთ მაკედონიის რესპუბლიკა</t>
  </si>
  <si>
    <t>ლიეტუვა</t>
  </si>
  <si>
    <t>კოლომბია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</si>
</sst>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2" x14ac:knownFonts="1">
    <font>
      <sz val="10"/>
      <name val="Arial"/>
      <family val="2"/>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9"/>
      <color rgb="FFFFFFFF"/>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10"/>
      <color theme="0"/>
      <name val="Arial"/>
      <family val="2"/>
      <charset val="204"/>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52">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thin">
        <color rgb="FF7F7F7F"/>
      </left>
      <right style="dotted">
        <color indexed="64"/>
      </right>
      <top style="thin">
        <color rgb="FF7F7F7F"/>
      </top>
      <bottom style="thin">
        <color rgb="FF7F7F7F"/>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style="dashed">
        <color indexed="64"/>
      </left>
      <right style="dashed">
        <color indexed="64"/>
      </right>
      <top/>
      <bottom style="dashed">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medium">
        <color indexed="64"/>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ash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indexed="64"/>
      </right>
      <top/>
      <bottom style="dashed">
        <color indexed="64"/>
      </bottom>
      <diagonal/>
    </border>
    <border>
      <left/>
      <right style="thin">
        <color indexed="64"/>
      </right>
      <top style="medium">
        <color indexed="64"/>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bottom/>
      <diagonal/>
    </border>
    <border>
      <left style="medium">
        <color indexed="64"/>
      </left>
      <right style="dashed">
        <color indexed="64"/>
      </right>
      <top style="dashed">
        <color indexed="64"/>
      </top>
      <bottom/>
      <diagonal/>
    </border>
    <border>
      <left style="medium">
        <color indexed="64"/>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164" fontId="7" fillId="0" borderId="0" applyFont="0" applyFill="0" applyBorder="0" applyAlignment="0" applyProtection="0"/>
    <xf numFmtId="0" fontId="7" fillId="0" borderId="0"/>
    <xf numFmtId="9" fontId="5" fillId="0" borderId="0" applyFont="0" applyFill="0" applyBorder="0" applyAlignment="0" applyProtection="0">
      <alignment vertical="center"/>
    </xf>
    <xf numFmtId="9" fontId="8" fillId="0" borderId="0" applyFont="0" applyFill="0" applyBorder="0" applyAlignment="0" applyProtection="0"/>
    <xf numFmtId="9" fontId="7" fillId="0" borderId="0" applyFont="0" applyFill="0" applyBorder="0" applyAlignment="0" applyProtection="0"/>
    <xf numFmtId="0" fontId="17" fillId="4" borderId="12" applyNumberFormat="0" applyAlignment="0" applyProtection="0"/>
    <xf numFmtId="0" fontId="18" fillId="5" borderId="0" applyNumberFormat="0" applyBorder="0" applyAlignment="0" applyProtection="0"/>
    <xf numFmtId="0" fontId="18" fillId="6" borderId="0" applyNumberFormat="0" applyBorder="0" applyAlignment="0" applyProtection="0"/>
    <xf numFmtId="0" fontId="2" fillId="7" borderId="0" applyNumberFormat="0" applyBorder="0" applyAlignment="0" applyProtection="0"/>
  </cellStyleXfs>
  <cellXfs count="167">
    <xf numFmtId="0" fontId="0" fillId="0" borderId="0" xfId="0">
      <alignment vertical="center"/>
    </xf>
    <xf numFmtId="0" fontId="4" fillId="0" borderId="0" xfId="0" applyNumberFormat="1" applyFont="1" applyFill="1" applyAlignment="1"/>
    <xf numFmtId="0" fontId="0" fillId="0" borderId="0" xfId="0" applyNumberFormat="1" applyFont="1" applyFill="1" applyBorder="1" applyAlignment="1">
      <alignment wrapText="1"/>
    </xf>
    <xf numFmtId="0"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Alignment="1">
      <alignment horizontal="center" vertical="center"/>
    </xf>
    <xf numFmtId="0" fontId="12" fillId="0" borderId="0" xfId="0" applyFont="1">
      <alignment vertical="center"/>
    </xf>
    <xf numFmtId="0" fontId="12" fillId="0" borderId="0" xfId="0" applyNumberFormat="1" applyFont="1" applyFill="1" applyBorder="1" applyAlignment="1">
      <alignment wrapText="1"/>
    </xf>
    <xf numFmtId="0" fontId="15" fillId="0" borderId="0" xfId="0" applyNumberFormat="1" applyFont="1" applyFill="1" applyAlignment="1"/>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3" fontId="13" fillId="0" borderId="9" xfId="2" applyNumberFormat="1" applyFont="1" applyFill="1" applyBorder="1" applyAlignment="1">
      <alignment horizontal="center"/>
    </xf>
    <xf numFmtId="0" fontId="9" fillId="0" borderId="0" xfId="0" applyFont="1" applyAlignment="1">
      <alignment horizontal="center" vertical="center"/>
    </xf>
    <xf numFmtId="0" fontId="14" fillId="0" borderId="10" xfId="2" applyFont="1" applyBorder="1" applyAlignment="1">
      <alignment horizontal="center" vertical="center"/>
    </xf>
    <xf numFmtId="0" fontId="14" fillId="0" borderId="11" xfId="2" applyFont="1" applyBorder="1" applyAlignment="1">
      <alignment horizontal="center" vertical="center"/>
    </xf>
    <xf numFmtId="3" fontId="9" fillId="3" borderId="1" xfId="0" applyNumberFormat="1" applyFont="1" applyFill="1" applyBorder="1" applyAlignment="1" applyProtection="1">
      <alignment horizontal="center" vertical="center" wrapText="1"/>
      <protection locked="0"/>
    </xf>
    <xf numFmtId="3" fontId="14" fillId="0" borderId="1" xfId="2" applyNumberFormat="1" applyFont="1" applyBorder="1" applyAlignment="1">
      <alignment horizontal="center" vertical="center"/>
    </xf>
    <xf numFmtId="3" fontId="14" fillId="0" borderId="1" xfId="4" applyNumberFormat="1" applyFont="1" applyBorder="1" applyAlignment="1">
      <alignment horizontal="center" vertical="center"/>
    </xf>
    <xf numFmtId="3" fontId="14" fillId="0" borderId="4" xfId="2" applyNumberFormat="1" applyFont="1" applyBorder="1" applyAlignment="1">
      <alignment horizontal="center" vertical="center"/>
    </xf>
    <xf numFmtId="3" fontId="14" fillId="0" borderId="4" xfId="4" applyNumberFormat="1" applyFont="1" applyBorder="1" applyAlignment="1">
      <alignment horizontal="center" vertical="center"/>
    </xf>
    <xf numFmtId="0" fontId="9" fillId="0" borderId="0" xfId="0" applyFont="1" applyAlignment="1">
      <alignment horizontal="center" vertical="center"/>
    </xf>
    <xf numFmtId="0" fontId="9" fillId="0" borderId="14"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9" fillId="0" borderId="0" xfId="0" applyNumberFormat="1" applyFont="1" applyFill="1" applyAlignment="1"/>
    <xf numFmtId="3" fontId="10" fillId="0" borderId="1"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165" fontId="10" fillId="2" borderId="15" xfId="3" applyNumberFormat="1" applyFont="1" applyFill="1" applyBorder="1" applyAlignment="1">
      <alignment horizontal="center" vertical="center"/>
    </xf>
    <xf numFmtId="165" fontId="10" fillId="2" borderId="18" xfId="3" applyNumberFormat="1" applyFont="1" applyFill="1" applyBorder="1" applyAlignment="1">
      <alignment horizontal="center" vertical="center"/>
    </xf>
    <xf numFmtId="165" fontId="9" fillId="0" borderId="20" xfId="3" applyNumberFormat="1" applyFont="1" applyFill="1" applyBorder="1" applyAlignment="1">
      <alignment horizontal="center" vertical="center"/>
    </xf>
    <xf numFmtId="165" fontId="9" fillId="0" borderId="21" xfId="3" applyNumberFormat="1" applyFont="1" applyFill="1" applyBorder="1" applyAlignment="1">
      <alignment horizontal="center" vertical="center"/>
    </xf>
    <xf numFmtId="165" fontId="10" fillId="0" borderId="22" xfId="3" applyNumberFormat="1" applyFont="1" applyFill="1" applyBorder="1" applyAlignment="1">
      <alignment horizontal="center" vertical="center"/>
    </xf>
    <xf numFmtId="3" fontId="14" fillId="0" borderId="2" xfId="2" applyNumberFormat="1" applyFont="1" applyBorder="1" applyAlignment="1">
      <alignment horizontal="center" vertical="center"/>
    </xf>
    <xf numFmtId="3" fontId="14" fillId="0" borderId="3" xfId="2" applyNumberFormat="1" applyFont="1" applyBorder="1" applyAlignment="1">
      <alignment horizontal="center" vertical="center"/>
    </xf>
    <xf numFmtId="165" fontId="14" fillId="0" borderId="1" xfId="3" applyNumberFormat="1" applyFont="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0" fontId="21" fillId="0" borderId="0" xfId="0" applyFont="1">
      <alignment vertical="center"/>
    </xf>
    <xf numFmtId="0" fontId="14" fillId="0" borderId="25" xfId="2" applyFont="1" applyBorder="1" applyAlignment="1">
      <alignment horizontal="center" vertical="center"/>
    </xf>
    <xf numFmtId="3" fontId="16" fillId="2" borderId="26" xfId="0" applyNumberFormat="1" applyFont="1" applyFill="1" applyBorder="1" applyAlignment="1">
      <alignment horizontal="center" vertical="center"/>
    </xf>
    <xf numFmtId="3" fontId="14" fillId="0" borderId="0" xfId="2" applyNumberFormat="1" applyFont="1" applyBorder="1" applyAlignment="1">
      <alignment horizontal="center" vertical="center"/>
    </xf>
    <xf numFmtId="165" fontId="14" fillId="0" borderId="0" xfId="3" applyNumberFormat="1" applyFont="1" applyBorder="1" applyAlignment="1">
      <alignment horizontal="center" vertical="center"/>
    </xf>
    <xf numFmtId="0" fontId="14" fillId="0" borderId="0" xfId="2" applyFont="1" applyBorder="1" applyAlignment="1">
      <alignment horizontal="center" vertical="center"/>
    </xf>
    <xf numFmtId="0" fontId="18" fillId="8" borderId="23" xfId="7" applyNumberFormat="1" applyFill="1" applyBorder="1" applyAlignment="1">
      <alignment horizontal="center" vertical="center" wrapText="1"/>
    </xf>
    <xf numFmtId="0" fontId="25" fillId="8" borderId="24" xfId="7" applyNumberFormat="1" applyFont="1" applyFill="1" applyBorder="1" applyAlignment="1">
      <alignment horizontal="center" vertical="center" wrapText="1"/>
    </xf>
    <xf numFmtId="0" fontId="25" fillId="8" borderId="27" xfId="7" applyNumberFormat="1" applyFont="1" applyFill="1" applyBorder="1" applyAlignment="1">
      <alignment horizontal="center" vertical="center" wrapText="1"/>
    </xf>
    <xf numFmtId="0" fontId="25" fillId="8" borderId="8" xfId="7" applyNumberFormat="1" applyFont="1" applyFill="1" applyBorder="1" applyAlignment="1">
      <alignment horizontal="center" vertical="center" wrapText="1"/>
    </xf>
    <xf numFmtId="0" fontId="25" fillId="8" borderId="7" xfId="7" applyNumberFormat="1" applyFont="1" applyFill="1" applyBorder="1" applyAlignment="1">
      <alignment horizontal="center" vertical="center" wrapText="1"/>
    </xf>
    <xf numFmtId="0" fontId="24" fillId="9" borderId="13" xfId="6" applyNumberFormat="1" applyFont="1" applyFill="1" applyBorder="1" applyAlignment="1">
      <alignment horizontal="center" vertical="center"/>
    </xf>
    <xf numFmtId="3" fontId="24" fillId="9" borderId="12" xfId="6" applyNumberFormat="1" applyFont="1" applyFill="1" applyBorder="1" applyAlignment="1">
      <alignment horizontal="center" vertical="center"/>
    </xf>
    <xf numFmtId="165" fontId="24" fillId="9" borderId="19" xfId="6" applyNumberFormat="1" applyFont="1" applyFill="1" applyBorder="1" applyAlignment="1">
      <alignment horizontal="center" vertical="center"/>
    </xf>
    <xf numFmtId="3" fontId="24" fillId="9" borderId="26" xfId="6" applyNumberFormat="1" applyFont="1" applyFill="1" applyBorder="1" applyAlignment="1">
      <alignment horizontal="center" vertical="center"/>
    </xf>
    <xf numFmtId="3" fontId="18" fillId="10" borderId="26" xfId="8" applyNumberFormat="1" applyFill="1" applyBorder="1" applyAlignment="1">
      <alignment horizontal="center" vertical="center" wrapText="1"/>
    </xf>
    <xf numFmtId="0" fontId="1" fillId="11" borderId="26" xfId="9" applyNumberFormat="1" applyFont="1" applyFill="1" applyBorder="1" applyAlignment="1">
      <alignment horizontal="center" vertical="center"/>
    </xf>
    <xf numFmtId="3" fontId="1" fillId="11" borderId="26" xfId="9" applyNumberFormat="1" applyFont="1" applyFill="1" applyBorder="1" applyAlignment="1">
      <alignment horizontal="center" vertical="center"/>
    </xf>
    <xf numFmtId="3" fontId="26" fillId="10" borderId="26" xfId="0" applyNumberFormat="1" applyFont="1" applyFill="1" applyBorder="1" applyAlignment="1">
      <alignment horizontal="center" vertical="center"/>
    </xf>
    <xf numFmtId="3" fontId="27" fillId="11" borderId="26" xfId="9" applyNumberFormat="1" applyFont="1" applyFill="1" applyBorder="1" applyAlignment="1">
      <alignment horizontal="center" vertical="center"/>
    </xf>
    <xf numFmtId="3" fontId="18" fillId="10" borderId="26" xfId="8" applyNumberFormat="1" applyFill="1" applyBorder="1" applyAlignment="1">
      <alignment horizontal="center" vertical="center"/>
    </xf>
    <xf numFmtId="3" fontId="27" fillId="11" borderId="26" xfId="0" applyNumberFormat="1" applyFont="1" applyFill="1" applyBorder="1" applyAlignment="1">
      <alignment horizontal="center" vertical="center"/>
    </xf>
    <xf numFmtId="165" fontId="24" fillId="9" borderId="26" xfId="3" applyNumberFormat="1" applyFont="1" applyFill="1" applyBorder="1" applyAlignment="1">
      <alignment horizontal="center" vertical="center"/>
    </xf>
    <xf numFmtId="165" fontId="24" fillId="10" borderId="26" xfId="3" applyNumberFormat="1" applyFont="1" applyFill="1" applyBorder="1" applyAlignment="1">
      <alignment horizontal="center" vertical="center"/>
    </xf>
    <xf numFmtId="165" fontId="26" fillId="10" borderId="26" xfId="3" applyNumberFormat="1" applyFont="1" applyFill="1" applyBorder="1" applyAlignment="1">
      <alignment horizontal="center" vertical="center"/>
    </xf>
    <xf numFmtId="3" fontId="25" fillId="8" borderId="26" xfId="7" applyNumberFormat="1" applyFont="1" applyFill="1" applyBorder="1" applyAlignment="1">
      <alignment horizontal="center" vertical="center" wrapText="1"/>
    </xf>
    <xf numFmtId="165" fontId="25" fillId="8" borderId="26" xfId="3" applyNumberFormat="1" applyFont="1" applyFill="1" applyBorder="1" applyAlignment="1">
      <alignment horizontal="center" vertical="center" wrapText="1"/>
    </xf>
    <xf numFmtId="3" fontId="25" fillId="12" borderId="26" xfId="7" applyNumberFormat="1" applyFont="1" applyFill="1" applyBorder="1" applyAlignment="1">
      <alignment horizontal="center" vertical="center" wrapText="1"/>
    </xf>
    <xf numFmtId="165" fontId="25" fillId="12" borderId="26" xfId="3" applyNumberFormat="1" applyFont="1" applyFill="1" applyBorder="1" applyAlignment="1">
      <alignment horizontal="center" vertical="center" wrapText="1"/>
    </xf>
    <xf numFmtId="0" fontId="29" fillId="9" borderId="26" xfId="0" applyFont="1" applyFill="1" applyBorder="1" applyAlignment="1">
      <alignment horizontal="center" vertical="center"/>
    </xf>
    <xf numFmtId="3" fontId="28" fillId="0" borderId="26" xfId="2" applyNumberFormat="1" applyFont="1" applyBorder="1" applyAlignment="1">
      <alignment horizontal="left" vertical="center" wrapText="1"/>
    </xf>
    <xf numFmtId="0" fontId="31" fillId="0" borderId="26" xfId="0" applyFont="1" applyBorder="1" applyAlignment="1">
      <alignment horizontal="left" vertical="top" wrapText="1"/>
    </xf>
    <xf numFmtId="3" fontId="14" fillId="0" borderId="26" xfId="2" applyNumberFormat="1" applyFont="1" applyBorder="1" applyAlignment="1">
      <alignment horizontal="center" vertical="center"/>
    </xf>
    <xf numFmtId="0" fontId="30" fillId="0" borderId="26" xfId="0" applyFont="1" applyBorder="1" applyAlignment="1">
      <alignment vertical="center" wrapText="1"/>
    </xf>
    <xf numFmtId="3" fontId="28" fillId="0" borderId="26" xfId="2" applyNumberFormat="1" applyFont="1" applyBorder="1" applyAlignment="1">
      <alignment horizontal="left" vertical="center"/>
    </xf>
    <xf numFmtId="0" fontId="31" fillId="0" borderId="26" xfId="0" applyFont="1" applyBorder="1" applyAlignment="1">
      <alignment horizontal="justify" vertical="center"/>
    </xf>
    <xf numFmtId="0" fontId="31" fillId="0" borderId="26" xfId="0" applyFont="1" applyBorder="1">
      <alignment vertical="center"/>
    </xf>
    <xf numFmtId="165" fontId="1" fillId="11" borderId="26" xfId="3" applyNumberFormat="1" applyFont="1" applyFill="1" applyBorder="1" applyAlignment="1">
      <alignment horizontal="center" vertical="center"/>
    </xf>
    <xf numFmtId="165" fontId="9" fillId="0" borderId="0" xfId="3" applyNumberFormat="1" applyFont="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3" fontId="9" fillId="3" borderId="4" xfId="0" applyNumberFormat="1" applyFont="1" applyFill="1" applyBorder="1" applyAlignment="1" applyProtection="1">
      <alignment horizontal="center" vertical="center" wrapText="1"/>
      <protection locked="0"/>
    </xf>
    <xf numFmtId="165" fontId="16" fillId="2" borderId="26" xfId="3" applyNumberFormat="1" applyFont="1" applyFill="1" applyBorder="1" applyAlignment="1">
      <alignment horizontal="center" vertical="center"/>
    </xf>
    <xf numFmtId="0" fontId="25" fillId="8" borderId="28" xfId="7" applyNumberFormat="1" applyFont="1" applyFill="1" applyBorder="1" applyAlignment="1">
      <alignment horizontal="center" vertical="center" wrapText="1"/>
    </xf>
    <xf numFmtId="3" fontId="14" fillId="0" borderId="29" xfId="4" applyNumberFormat="1" applyFont="1" applyBorder="1" applyAlignment="1">
      <alignment horizontal="center" vertical="center"/>
    </xf>
    <xf numFmtId="0" fontId="25" fillId="8" borderId="30" xfId="7" applyNumberFormat="1" applyFont="1" applyFill="1" applyBorder="1" applyAlignment="1">
      <alignment horizontal="center" vertical="center" wrapText="1"/>
    </xf>
    <xf numFmtId="165" fontId="14" fillId="0" borderId="5" xfId="3" applyNumberFormat="1" applyFont="1" applyBorder="1" applyAlignment="1">
      <alignment horizontal="center" vertical="center"/>
    </xf>
    <xf numFmtId="165" fontId="14" fillId="0" borderId="4" xfId="3" applyNumberFormat="1" applyFont="1" applyBorder="1" applyAlignment="1">
      <alignment horizontal="center" vertical="center"/>
    </xf>
    <xf numFmtId="165" fontId="14" fillId="0" borderId="6" xfId="3" applyNumberFormat="1" applyFont="1" applyBorder="1" applyAlignment="1">
      <alignment horizontal="center" vertical="center"/>
    </xf>
    <xf numFmtId="165" fontId="24" fillId="9" borderId="34" xfId="6" applyNumberFormat="1" applyFont="1" applyFill="1" applyBorder="1" applyAlignment="1">
      <alignment horizontal="center" vertical="center"/>
    </xf>
    <xf numFmtId="165" fontId="9" fillId="0" borderId="5" xfId="3" applyNumberFormat="1" applyFont="1" applyFill="1" applyBorder="1" applyAlignment="1">
      <alignment horizontal="center" vertical="center"/>
    </xf>
    <xf numFmtId="165" fontId="9" fillId="0" borderId="6" xfId="3" applyNumberFormat="1" applyFont="1" applyFill="1" applyBorder="1" applyAlignment="1">
      <alignment horizontal="center" vertical="center"/>
    </xf>
    <xf numFmtId="3" fontId="24" fillId="9" borderId="19" xfId="6" applyNumberFormat="1" applyFont="1" applyFill="1" applyBorder="1" applyAlignment="1">
      <alignment horizontal="center" vertical="center"/>
    </xf>
    <xf numFmtId="3" fontId="9" fillId="0" borderId="20" xfId="3" applyNumberFormat="1" applyFont="1" applyFill="1" applyBorder="1" applyAlignment="1">
      <alignment horizontal="center" vertical="center"/>
    </xf>
    <xf numFmtId="3" fontId="9" fillId="0" borderId="21" xfId="3" applyNumberFormat="1" applyFont="1" applyFill="1" applyBorder="1" applyAlignment="1">
      <alignment horizontal="center" vertical="center"/>
    </xf>
    <xf numFmtId="0" fontId="25" fillId="8" borderId="35" xfId="7" applyNumberFormat="1" applyFont="1" applyFill="1" applyBorder="1" applyAlignment="1">
      <alignment horizontal="center" vertical="center" wrapText="1"/>
    </xf>
    <xf numFmtId="0" fontId="25" fillId="8" borderId="36" xfId="7" applyNumberFormat="1" applyFont="1" applyFill="1" applyBorder="1" applyAlignment="1">
      <alignment horizontal="center" vertical="center" wrapText="1"/>
    </xf>
    <xf numFmtId="165" fontId="10" fillId="0" borderId="37" xfId="3" applyNumberFormat="1" applyFont="1" applyFill="1" applyBorder="1" applyAlignment="1">
      <alignment horizontal="center" vertical="center"/>
    </xf>
    <xf numFmtId="165" fontId="10" fillId="0" borderId="38" xfId="3" applyNumberFormat="1" applyFont="1" applyFill="1" applyBorder="1" applyAlignment="1">
      <alignment horizontal="center" vertical="center"/>
    </xf>
    <xf numFmtId="165" fontId="10" fillId="0" borderId="39" xfId="3" applyNumberFormat="1" applyFont="1" applyFill="1" applyBorder="1" applyAlignment="1">
      <alignment horizontal="center" vertical="center"/>
    </xf>
    <xf numFmtId="3" fontId="14" fillId="0" borderId="43" xfId="2" applyNumberFormat="1" applyFont="1" applyBorder="1" applyAlignment="1">
      <alignment horizontal="center" vertical="center"/>
    </xf>
    <xf numFmtId="0" fontId="9" fillId="0" borderId="0" xfId="0" applyNumberFormat="1" applyFont="1" applyAlignment="1">
      <alignment horizontal="center" vertical="center"/>
    </xf>
    <xf numFmtId="0" fontId="24" fillId="9" borderId="26"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wrapText="1"/>
    </xf>
    <xf numFmtId="0" fontId="9" fillId="0" borderId="0" xfId="3" applyNumberFormat="1" applyFont="1" applyAlignment="1">
      <alignment horizontal="center" vertical="center"/>
    </xf>
    <xf numFmtId="0" fontId="0" fillId="0" borderId="0" xfId="3" applyNumberFormat="1" applyFont="1" applyAlignment="1"/>
    <xf numFmtId="0" fontId="25" fillId="8" borderId="47" xfId="7" applyNumberFormat="1" applyFont="1" applyFill="1" applyBorder="1" applyAlignment="1">
      <alignment horizontal="center" vertical="center" wrapText="1"/>
    </xf>
    <xf numFmtId="0" fontId="25" fillId="12" borderId="47" xfId="7" applyNumberFormat="1" applyFont="1" applyFill="1" applyBorder="1" applyAlignment="1">
      <alignment horizontal="center" vertical="center" wrapText="1"/>
    </xf>
    <xf numFmtId="3" fontId="24" fillId="9" borderId="47" xfId="6" applyNumberFormat="1" applyFont="1" applyFill="1" applyBorder="1" applyAlignment="1">
      <alignment horizontal="center" vertical="center" wrapText="1"/>
    </xf>
    <xf numFmtId="3" fontId="18" fillId="10" borderId="47" xfId="8" applyNumberFormat="1" applyFill="1" applyBorder="1" applyAlignment="1">
      <alignment horizontal="center" vertical="center" wrapText="1"/>
    </xf>
    <xf numFmtId="0" fontId="1" fillId="11" borderId="47" xfId="9" applyNumberFormat="1" applyFont="1" applyFill="1" applyBorder="1" applyAlignment="1">
      <alignment horizontal="center" vertical="center"/>
    </xf>
    <xf numFmtId="0" fontId="9" fillId="0" borderId="47" xfId="0" applyNumberFormat="1" applyFont="1" applyFill="1" applyBorder="1" applyAlignment="1">
      <alignment horizontal="center" vertical="center" wrapText="1"/>
    </xf>
    <xf numFmtId="0" fontId="9" fillId="0" borderId="47" xfId="0" applyNumberFormat="1" applyFont="1" applyFill="1" applyBorder="1" applyAlignment="1">
      <alignment horizontal="center" vertical="center"/>
    </xf>
    <xf numFmtId="1" fontId="9" fillId="3" borderId="47" xfId="0" applyNumberFormat="1" applyFont="1" applyFill="1" applyBorder="1" applyAlignment="1" applyProtection="1">
      <alignment horizontal="center" vertical="center" wrapText="1"/>
      <protection locked="0"/>
    </xf>
    <xf numFmtId="0" fontId="9" fillId="3" borderId="47" xfId="0" applyNumberFormat="1" applyFont="1" applyFill="1" applyBorder="1" applyAlignment="1" applyProtection="1">
      <alignment horizontal="center" vertical="center" wrapText="1"/>
      <protection locked="0"/>
    </xf>
    <xf numFmtId="0" fontId="9" fillId="0" borderId="47" xfId="0" applyNumberFormat="1" applyFont="1" applyFill="1" applyBorder="1" applyAlignment="1" applyProtection="1">
      <alignment horizontal="center" vertical="center" wrapText="1"/>
      <protection locked="0"/>
    </xf>
    <xf numFmtId="0" fontId="18" fillId="10" borderId="47" xfId="8" applyNumberFormat="1" applyFill="1" applyBorder="1" applyAlignment="1">
      <alignment horizontal="center" vertical="center"/>
    </xf>
    <xf numFmtId="1" fontId="9" fillId="2" borderId="47" xfId="0" applyNumberFormat="1" applyFont="1" applyFill="1" applyBorder="1" applyAlignment="1">
      <alignment horizontal="center" vertical="center"/>
    </xf>
    <xf numFmtId="0" fontId="9" fillId="2" borderId="47" xfId="0" applyNumberFormat="1" applyFont="1" applyFill="1" applyBorder="1" applyAlignment="1">
      <alignment horizontal="center" vertical="center"/>
    </xf>
    <xf numFmtId="0" fontId="9" fillId="2" borderId="47" xfId="0" applyNumberFormat="1" applyFont="1" applyFill="1" applyBorder="1" applyAlignment="1">
      <alignment horizontal="center" vertical="center" wrapText="1"/>
    </xf>
    <xf numFmtId="0" fontId="9" fillId="0" borderId="48" xfId="0" applyNumberFormat="1" applyFont="1" applyFill="1" applyBorder="1" applyAlignment="1">
      <alignment horizontal="center" vertical="center" wrapText="1"/>
    </xf>
    <xf numFmtId="3" fontId="16" fillId="2" borderId="49" xfId="0" applyNumberFormat="1" applyFont="1" applyFill="1" applyBorder="1" applyAlignment="1">
      <alignment horizontal="center" vertical="center"/>
    </xf>
    <xf numFmtId="165" fontId="25" fillId="8" borderId="27" xfId="3" applyNumberFormat="1" applyFont="1" applyFill="1" applyBorder="1" applyAlignment="1">
      <alignment horizontal="center" vertical="center" wrapText="1"/>
    </xf>
    <xf numFmtId="165" fontId="25" fillId="8" borderId="36" xfId="3" applyNumberFormat="1" applyFont="1" applyFill="1" applyBorder="1" applyAlignment="1">
      <alignment horizontal="center" vertical="center" wrapText="1"/>
    </xf>
    <xf numFmtId="165" fontId="16" fillId="2" borderId="49" xfId="3" applyNumberFormat="1" applyFont="1" applyFill="1" applyBorder="1" applyAlignment="1">
      <alignment horizontal="center" vertical="center"/>
    </xf>
    <xf numFmtId="3" fontId="25" fillId="8" borderId="26" xfId="3" applyNumberFormat="1" applyFont="1" applyFill="1" applyBorder="1" applyAlignment="1">
      <alignment horizontal="center" vertical="center" wrapText="1"/>
    </xf>
    <xf numFmtId="3" fontId="25" fillId="12" borderId="26" xfId="3" applyNumberFormat="1" applyFont="1" applyFill="1" applyBorder="1" applyAlignment="1">
      <alignment horizontal="center" vertical="center" wrapText="1"/>
    </xf>
    <xf numFmtId="3" fontId="24" fillId="9" borderId="26" xfId="3" applyNumberFormat="1" applyFont="1" applyFill="1" applyBorder="1" applyAlignment="1">
      <alignment horizontal="center" vertical="center"/>
    </xf>
    <xf numFmtId="3" fontId="0" fillId="0" borderId="0" xfId="0" applyNumberFormat="1">
      <alignment vertical="center"/>
    </xf>
    <xf numFmtId="165" fontId="25" fillId="8" borderId="50" xfId="3" applyNumberFormat="1" applyFont="1" applyFill="1" applyBorder="1" applyAlignment="1">
      <alignment horizontal="center" vertical="center" wrapText="1"/>
    </xf>
    <xf numFmtId="165" fontId="25" fillId="12" borderId="50" xfId="3" applyNumberFormat="1" applyFont="1" applyFill="1" applyBorder="1" applyAlignment="1">
      <alignment horizontal="center" vertical="center" wrapText="1"/>
    </xf>
    <xf numFmtId="165" fontId="24" fillId="9" borderId="50" xfId="3" applyNumberFormat="1" applyFont="1" applyFill="1" applyBorder="1" applyAlignment="1">
      <alignment horizontal="center" vertical="center"/>
    </xf>
    <xf numFmtId="165" fontId="18" fillId="10" borderId="50" xfId="3" applyNumberFormat="1" applyFont="1" applyFill="1" applyBorder="1" applyAlignment="1">
      <alignment horizontal="center" vertical="center" wrapText="1"/>
    </xf>
    <xf numFmtId="165" fontId="1" fillId="11" borderId="50" xfId="3" applyNumberFormat="1" applyFont="1" applyFill="1" applyBorder="1" applyAlignment="1">
      <alignment horizontal="center" vertical="center"/>
    </xf>
    <xf numFmtId="165" fontId="16" fillId="2" borderId="50" xfId="3" applyNumberFormat="1" applyFont="1" applyFill="1" applyBorder="1" applyAlignment="1">
      <alignment horizontal="center" vertical="center"/>
    </xf>
    <xf numFmtId="165" fontId="26" fillId="10" borderId="50" xfId="3" applyNumberFormat="1" applyFont="1" applyFill="1" applyBorder="1" applyAlignment="1">
      <alignment horizontal="center" vertical="center"/>
    </xf>
    <xf numFmtId="165" fontId="27" fillId="11" borderId="50" xfId="3" applyNumberFormat="1" applyFont="1" applyFill="1" applyBorder="1" applyAlignment="1">
      <alignment horizontal="center" vertical="center"/>
    </xf>
    <xf numFmtId="165" fontId="18" fillId="10" borderId="50" xfId="3" applyNumberFormat="1" applyFont="1" applyFill="1" applyBorder="1" applyAlignment="1">
      <alignment horizontal="center" vertical="center"/>
    </xf>
    <xf numFmtId="165" fontId="16" fillId="2" borderId="51" xfId="3" applyNumberFormat="1" applyFont="1" applyFill="1" applyBorder="1" applyAlignment="1">
      <alignment horizontal="center" vertical="center"/>
    </xf>
    <xf numFmtId="3" fontId="12" fillId="0" borderId="0" xfId="0" applyNumberFormat="1" applyFont="1">
      <alignment vertical="center"/>
    </xf>
    <xf numFmtId="3" fontId="9" fillId="0" borderId="0" xfId="0" applyNumberFormat="1" applyFont="1" applyAlignment="1">
      <alignment horizontal="center" vertical="center"/>
    </xf>
    <xf numFmtId="9" fontId="0" fillId="0" borderId="0" xfId="3" applyFont="1">
      <alignment vertical="center"/>
    </xf>
    <xf numFmtId="0" fontId="25" fillId="8" borderId="26" xfId="7" applyNumberFormat="1" applyFont="1" applyFill="1" applyBorder="1" applyAlignment="1">
      <alignment horizontal="center" vertical="center" wrapText="1"/>
    </xf>
    <xf numFmtId="3" fontId="28" fillId="3" borderId="26" xfId="0" applyNumberFormat="1" applyFont="1" applyFill="1" applyBorder="1" applyAlignment="1" applyProtection="1">
      <alignment horizontal="center" vertical="center" wrapText="1"/>
      <protection locked="0"/>
    </xf>
    <xf numFmtId="3" fontId="28" fillId="0" borderId="26" xfId="2" applyNumberFormat="1" applyFont="1" applyBorder="1" applyAlignment="1">
      <alignment horizontal="center" vertical="center"/>
    </xf>
    <xf numFmtId="165" fontId="28" fillId="0" borderId="26" xfId="3" applyNumberFormat="1" applyFont="1" applyBorder="1" applyAlignment="1">
      <alignment horizontal="center" vertical="center"/>
    </xf>
    <xf numFmtId="3" fontId="28" fillId="0" borderId="26" xfId="0" applyNumberFormat="1" applyFont="1" applyFill="1" applyBorder="1" applyAlignment="1" applyProtection="1">
      <alignment horizontal="center" vertical="center" wrapText="1"/>
      <protection locked="0"/>
    </xf>
    <xf numFmtId="3" fontId="9" fillId="0" borderId="26" xfId="0" applyNumberFormat="1" applyFont="1" applyFill="1" applyBorder="1" applyAlignment="1" applyProtection="1">
      <alignment horizontal="center" vertical="center" wrapText="1"/>
      <protection locked="0"/>
    </xf>
    <xf numFmtId="165" fontId="14" fillId="0" borderId="26" xfId="3" applyNumberFormat="1" applyFont="1" applyBorder="1" applyAlignment="1">
      <alignment horizontal="center" vertical="center"/>
    </xf>
    <xf numFmtId="3" fontId="28" fillId="0" borderId="26" xfId="2" applyNumberFormat="1" applyFont="1" applyFill="1" applyBorder="1" applyAlignment="1">
      <alignment horizontal="center" vertical="center"/>
    </xf>
    <xf numFmtId="0" fontId="22" fillId="0" borderId="0" xfId="0" applyNumberFormat="1" applyFont="1" applyFill="1" applyAlignment="1">
      <alignment horizontal="left" vertical="center"/>
    </xf>
    <xf numFmtId="0" fontId="23" fillId="0" borderId="0" xfId="0" applyFont="1" applyAlignment="1">
      <alignment horizontal="left" vertical="center"/>
    </xf>
    <xf numFmtId="0" fontId="15" fillId="0" borderId="0" xfId="0" applyNumberFormat="1" applyFont="1" applyFill="1" applyAlignment="1">
      <alignment horizontal="center"/>
    </xf>
    <xf numFmtId="0" fontId="6" fillId="0" borderId="31"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4" fillId="0" borderId="0" xfId="0" applyNumberFormat="1" applyFont="1" applyFill="1" applyAlignment="1">
      <alignment horizontal="center"/>
    </xf>
    <xf numFmtId="0" fontId="0" fillId="0" borderId="0" xfId="0"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5" fillId="8" borderId="31" xfId="7" applyNumberFormat="1" applyFont="1" applyFill="1" applyBorder="1" applyAlignment="1">
      <alignment horizontal="center" vertical="center" wrapText="1"/>
    </xf>
    <xf numFmtId="0" fontId="25" fillId="8" borderId="41" xfId="7" applyNumberFormat="1" applyFont="1" applyFill="1" applyBorder="1" applyAlignment="1">
      <alignment horizontal="center" vertical="center" wrapText="1"/>
    </xf>
    <xf numFmtId="3" fontId="14" fillId="0" borderId="42" xfId="2" applyNumberFormat="1" applyFont="1" applyBorder="1" applyAlignment="1">
      <alignment horizontal="center" vertical="center"/>
    </xf>
    <xf numFmtId="3" fontId="14" fillId="0" borderId="44" xfId="2" applyNumberFormat="1" applyFont="1" applyBorder="1" applyAlignment="1">
      <alignment horizontal="center" vertical="center"/>
    </xf>
    <xf numFmtId="3" fontId="14" fillId="0" borderId="40" xfId="2" applyNumberFormat="1" applyFont="1" applyBorder="1" applyAlignment="1">
      <alignment horizontal="center" vertical="center"/>
    </xf>
    <xf numFmtId="3" fontId="14" fillId="0" borderId="45" xfId="2" applyNumberFormat="1" applyFont="1" applyBorder="1" applyAlignment="1">
      <alignment horizontal="center" vertical="center"/>
    </xf>
    <xf numFmtId="3" fontId="14" fillId="0" borderId="46" xfId="2" applyNumberFormat="1" applyFont="1" applyBorder="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495300</xdr:colOff>
      <xdr:row>4</xdr:row>
      <xdr:rowOff>114300</xdr:rowOff>
    </xdr:from>
    <xdr:to>
      <xdr:col>2</xdr:col>
      <xdr:colOff>685800</xdr:colOff>
      <xdr:row>4</xdr:row>
      <xdr:rowOff>285750</xdr:rowOff>
    </xdr:to>
    <xdr:sp macro="" textlink="">
      <xdr:nvSpPr>
        <xdr:cNvPr id="2" name="AutoShape 68"/>
        <xdr:cNvSpPr>
          <a:spLocks noChangeArrowheads="1"/>
        </xdr:cNvSpPr>
      </xdr:nvSpPr>
      <xdr:spPr bwMode="auto">
        <a:xfrm>
          <a:off x="4314825" y="16002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438150</xdr:colOff>
      <xdr:row>4</xdr:row>
      <xdr:rowOff>95250</xdr:rowOff>
    </xdr:from>
    <xdr:to>
      <xdr:col>3</xdr:col>
      <xdr:colOff>628650</xdr:colOff>
      <xdr:row>4</xdr:row>
      <xdr:rowOff>266700</xdr:rowOff>
    </xdr:to>
    <xdr:sp macro="" textlink="">
      <xdr:nvSpPr>
        <xdr:cNvPr id="3" name="AutoShape 68"/>
        <xdr:cNvSpPr>
          <a:spLocks noChangeArrowheads="1"/>
        </xdr:cNvSpPr>
      </xdr:nvSpPr>
      <xdr:spPr bwMode="auto">
        <a:xfrm>
          <a:off x="544830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457200</xdr:colOff>
      <xdr:row>4</xdr:row>
      <xdr:rowOff>95250</xdr:rowOff>
    </xdr:from>
    <xdr:to>
      <xdr:col>4</xdr:col>
      <xdr:colOff>647700</xdr:colOff>
      <xdr:row>4</xdr:row>
      <xdr:rowOff>266700</xdr:rowOff>
    </xdr:to>
    <xdr:sp macro="" textlink="">
      <xdr:nvSpPr>
        <xdr:cNvPr id="4" name="AutoShape 68"/>
        <xdr:cNvSpPr>
          <a:spLocks noChangeArrowheads="1"/>
        </xdr:cNvSpPr>
      </xdr:nvSpPr>
      <xdr:spPr bwMode="auto">
        <a:xfrm>
          <a:off x="656272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390525</xdr:colOff>
      <xdr:row>4</xdr:row>
      <xdr:rowOff>95250</xdr:rowOff>
    </xdr:from>
    <xdr:to>
      <xdr:col>5</xdr:col>
      <xdr:colOff>581025</xdr:colOff>
      <xdr:row>4</xdr:row>
      <xdr:rowOff>266700</xdr:rowOff>
    </xdr:to>
    <xdr:sp macro="" textlink="">
      <xdr:nvSpPr>
        <xdr:cNvPr id="5" name="AutoShape 68"/>
        <xdr:cNvSpPr>
          <a:spLocks noChangeArrowheads="1"/>
        </xdr:cNvSpPr>
      </xdr:nvSpPr>
      <xdr:spPr bwMode="auto">
        <a:xfrm>
          <a:off x="79914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6</xdr:col>
      <xdr:colOff>476250</xdr:colOff>
      <xdr:row>4</xdr:row>
      <xdr:rowOff>104775</xdr:rowOff>
    </xdr:from>
    <xdr:to>
      <xdr:col>6</xdr:col>
      <xdr:colOff>666750</xdr:colOff>
      <xdr:row>4</xdr:row>
      <xdr:rowOff>276225</xdr:rowOff>
    </xdr:to>
    <xdr:sp macro="" textlink="">
      <xdr:nvSpPr>
        <xdr:cNvPr id="6" name="AutoShape 68"/>
        <xdr:cNvSpPr>
          <a:spLocks noChangeArrowheads="1"/>
        </xdr:cNvSpPr>
      </xdr:nvSpPr>
      <xdr:spPr bwMode="auto">
        <a:xfrm>
          <a:off x="9086850" y="15906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7</xdr:col>
      <xdr:colOff>466725</xdr:colOff>
      <xdr:row>4</xdr:row>
      <xdr:rowOff>85725</xdr:rowOff>
    </xdr:from>
    <xdr:to>
      <xdr:col>7</xdr:col>
      <xdr:colOff>657225</xdr:colOff>
      <xdr:row>4</xdr:row>
      <xdr:rowOff>257175</xdr:rowOff>
    </xdr:to>
    <xdr:sp macro="" textlink="">
      <xdr:nvSpPr>
        <xdr:cNvPr id="7" name="AutoShape 68"/>
        <xdr:cNvSpPr>
          <a:spLocks noChangeArrowheads="1"/>
        </xdr:cNvSpPr>
      </xdr:nvSpPr>
      <xdr:spPr bwMode="auto">
        <a:xfrm>
          <a:off x="978217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8</xdr:col>
      <xdr:colOff>390525</xdr:colOff>
      <xdr:row>4</xdr:row>
      <xdr:rowOff>95250</xdr:rowOff>
    </xdr:from>
    <xdr:to>
      <xdr:col>8</xdr:col>
      <xdr:colOff>581025</xdr:colOff>
      <xdr:row>4</xdr:row>
      <xdr:rowOff>266700</xdr:rowOff>
    </xdr:to>
    <xdr:sp macro="" textlink="">
      <xdr:nvSpPr>
        <xdr:cNvPr id="8" name="AutoShape 68"/>
        <xdr:cNvSpPr>
          <a:spLocks noChangeArrowheads="1"/>
        </xdr:cNvSpPr>
      </xdr:nvSpPr>
      <xdr:spPr bwMode="auto">
        <a:xfrm>
          <a:off x="79914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
  <sheetViews>
    <sheetView tabSelected="1" zoomScaleNormal="100" workbookViewId="0">
      <pane xSplit="2" ySplit="1" topLeftCell="C2" activePane="bottomRight" state="frozen"/>
      <selection pane="topRight" activeCell="C1" sqref="C1"/>
      <selection pane="bottomLeft" activeCell="A2" sqref="A2"/>
      <selection pane="bottomRight" activeCell="B1" sqref="B1"/>
    </sheetView>
  </sheetViews>
  <sheetFormatPr defaultColWidth="9.140625" defaultRowHeight="15" customHeight="1" x14ac:dyDescent="0.2"/>
  <cols>
    <col min="1" max="1" width="9.85546875" style="5" customWidth="1"/>
    <col min="2" max="2" width="47.42578125" style="5" customWidth="1"/>
    <col min="3" max="3" width="17.85546875" style="5" customWidth="1"/>
    <col min="4" max="4" width="16.42578125" style="5" customWidth="1"/>
    <col min="5" max="5" width="16.85546875" style="5" customWidth="1"/>
    <col min="6" max="6" width="15.140625" style="103" customWidth="1"/>
    <col min="7" max="7" width="16.140625" style="100" customWidth="1"/>
    <col min="8" max="9" width="16.140625" style="77" customWidth="1"/>
    <col min="10" max="16384" width="9.140625" style="5"/>
  </cols>
  <sheetData>
    <row r="1" spans="2:9" ht="35.25" customHeight="1" x14ac:dyDescent="0.2">
      <c r="B1" s="94" t="s">
        <v>0</v>
      </c>
      <c r="C1" s="47">
        <v>2019</v>
      </c>
      <c r="D1" s="47">
        <v>2020</v>
      </c>
      <c r="E1" s="47">
        <v>2021</v>
      </c>
      <c r="F1" s="47" t="s">
        <v>281</v>
      </c>
      <c r="G1" s="47" t="s">
        <v>282</v>
      </c>
      <c r="H1" s="121" t="s">
        <v>283</v>
      </c>
      <c r="I1" s="122" t="s">
        <v>284</v>
      </c>
    </row>
    <row r="2" spans="2:9" s="21" customFormat="1" ht="31.5" customHeight="1" x14ac:dyDescent="0.2">
      <c r="B2" s="105" t="s">
        <v>267</v>
      </c>
      <c r="C2" s="64">
        <v>9357964</v>
      </c>
      <c r="D2" s="64">
        <v>1747110</v>
      </c>
      <c r="E2" s="64">
        <v>1881271</v>
      </c>
      <c r="F2" s="124">
        <f>E2-C2</f>
        <v>-7476693</v>
      </c>
      <c r="G2" s="64">
        <f>E2-D2</f>
        <v>134161</v>
      </c>
      <c r="H2" s="65">
        <f>E2/C2-1</f>
        <v>-0.79896577930840507</v>
      </c>
      <c r="I2" s="128">
        <f>E2/D2-1</f>
        <v>7.6790242171357326E-2</v>
      </c>
    </row>
    <row r="3" spans="2:9" s="21" customFormat="1" ht="19.5" customHeight="1" x14ac:dyDescent="0.2">
      <c r="B3" s="106" t="s">
        <v>256</v>
      </c>
      <c r="C3" s="66">
        <v>1632190</v>
      </c>
      <c r="D3" s="66">
        <v>233689</v>
      </c>
      <c r="E3" s="66">
        <v>160029</v>
      </c>
      <c r="F3" s="125">
        <f>E3-C3</f>
        <v>-1472161</v>
      </c>
      <c r="G3" s="66">
        <f>E3-D3</f>
        <v>-73660</v>
      </c>
      <c r="H3" s="67">
        <f>E3/C3-1</f>
        <v>-0.90195442932501735</v>
      </c>
      <c r="I3" s="129">
        <f>E3/D3-1</f>
        <v>-0.31520525142390099</v>
      </c>
    </row>
    <row r="4" spans="2:9" ht="30.75" customHeight="1" x14ac:dyDescent="0.2">
      <c r="B4" s="107" t="s">
        <v>268</v>
      </c>
      <c r="C4" s="53">
        <v>7725774</v>
      </c>
      <c r="D4" s="53">
        <v>1513421</v>
      </c>
      <c r="E4" s="53">
        <v>1721242</v>
      </c>
      <c r="F4" s="126">
        <f>E4-C4</f>
        <v>-6004532</v>
      </c>
      <c r="G4" s="53">
        <f>E4-D4</f>
        <v>207821</v>
      </c>
      <c r="H4" s="61">
        <f>E4/C4-1</f>
        <v>-0.77720782409633005</v>
      </c>
      <c r="I4" s="130">
        <f>E4/D4-1</f>
        <v>0.13731869717679346</v>
      </c>
    </row>
    <row r="5" spans="2:9" s="21" customFormat="1" ht="30.75" customHeight="1" x14ac:dyDescent="0.2">
      <c r="B5" s="107" t="s">
        <v>266</v>
      </c>
      <c r="C5" s="53"/>
      <c r="D5" s="53"/>
      <c r="E5" s="53"/>
      <c r="F5" s="101"/>
      <c r="G5" s="53"/>
      <c r="H5" s="61"/>
      <c r="I5" s="130"/>
    </row>
    <row r="6" spans="2:9" ht="15" customHeight="1" x14ac:dyDescent="0.2">
      <c r="B6" s="108" t="s">
        <v>1</v>
      </c>
      <c r="C6" s="54">
        <v>6665255</v>
      </c>
      <c r="D6" s="54">
        <v>1296969</v>
      </c>
      <c r="E6" s="54">
        <v>1348199</v>
      </c>
      <c r="F6" s="54">
        <f t="shared" ref="F6:F69" si="0">E6-C6</f>
        <v>-5317056</v>
      </c>
      <c r="G6" s="54">
        <f t="shared" ref="G6:G69" si="1">E6-D6</f>
        <v>51230</v>
      </c>
      <c r="H6" s="62">
        <f t="shared" ref="H6:H67" si="2">E6/C6-1</f>
        <v>-0.79772731875974734</v>
      </c>
      <c r="I6" s="131">
        <f t="shared" ref="I6:I67" si="3">E6/D6-1</f>
        <v>3.9499787581661616E-2</v>
      </c>
    </row>
    <row r="7" spans="2:9" x14ac:dyDescent="0.2">
      <c r="B7" s="109" t="s">
        <v>2</v>
      </c>
      <c r="C7" s="56">
        <v>4988307</v>
      </c>
      <c r="D7" s="56">
        <v>893892</v>
      </c>
      <c r="E7" s="56">
        <v>845495</v>
      </c>
      <c r="F7" s="56">
        <f t="shared" si="0"/>
        <v>-4142812</v>
      </c>
      <c r="G7" s="56">
        <f t="shared" si="1"/>
        <v>-48397</v>
      </c>
      <c r="H7" s="76">
        <f t="shared" si="2"/>
        <v>-0.8305046180998884</v>
      </c>
      <c r="I7" s="132">
        <f t="shared" si="3"/>
        <v>-5.4141887386843113E-2</v>
      </c>
    </row>
    <row r="8" spans="2:9" s="13" customFormat="1" ht="14.25" customHeight="1" x14ac:dyDescent="0.2">
      <c r="B8" s="110" t="s">
        <v>4</v>
      </c>
      <c r="C8" s="41">
        <v>1526619</v>
      </c>
      <c r="D8" s="41">
        <v>295132</v>
      </c>
      <c r="E8" s="41">
        <v>82718</v>
      </c>
      <c r="F8" s="41">
        <f t="shared" si="0"/>
        <v>-1443901</v>
      </c>
      <c r="G8" s="41">
        <f t="shared" si="1"/>
        <v>-212414</v>
      </c>
      <c r="H8" s="81">
        <f t="shared" si="2"/>
        <v>-0.94581621216557632</v>
      </c>
      <c r="I8" s="133">
        <f t="shared" si="3"/>
        <v>-0.7197254110025344</v>
      </c>
    </row>
    <row r="9" spans="2:9" s="13" customFormat="1" ht="12" x14ac:dyDescent="0.2">
      <c r="B9" s="110" t="s">
        <v>5</v>
      </c>
      <c r="C9" s="41">
        <v>66174</v>
      </c>
      <c r="D9" s="41">
        <v>14340</v>
      </c>
      <c r="E9" s="41">
        <v>53698</v>
      </c>
      <c r="F9" s="41">
        <f t="shared" si="0"/>
        <v>-12476</v>
      </c>
      <c r="G9" s="41">
        <f>E9-D9</f>
        <v>39358</v>
      </c>
      <c r="H9" s="81">
        <f t="shared" si="2"/>
        <v>-0.18853326079729193</v>
      </c>
      <c r="I9" s="133">
        <f t="shared" si="3"/>
        <v>2.7446304044630403</v>
      </c>
    </row>
    <row r="10" spans="2:9" s="13" customFormat="1" ht="12" x14ac:dyDescent="0.2">
      <c r="B10" s="110" t="s">
        <v>6</v>
      </c>
      <c r="C10" s="41">
        <v>10916</v>
      </c>
      <c r="D10" s="41">
        <v>3871</v>
      </c>
      <c r="E10" s="41">
        <v>3638</v>
      </c>
      <c r="F10" s="41">
        <f t="shared" si="0"/>
        <v>-7278</v>
      </c>
      <c r="G10" s="41">
        <f t="shared" si="1"/>
        <v>-233</v>
      </c>
      <c r="H10" s="81">
        <f t="shared" si="2"/>
        <v>-0.66672773909857086</v>
      </c>
      <c r="I10" s="133">
        <f t="shared" si="3"/>
        <v>-6.0191165073624431E-2</v>
      </c>
    </row>
    <row r="11" spans="2:9" ht="15" customHeight="1" x14ac:dyDescent="0.2">
      <c r="B11" s="111" t="s">
        <v>8</v>
      </c>
      <c r="C11" s="41">
        <v>12482</v>
      </c>
      <c r="D11" s="41">
        <v>2819</v>
      </c>
      <c r="E11" s="41">
        <v>4353</v>
      </c>
      <c r="F11" s="41">
        <f t="shared" si="0"/>
        <v>-8129</v>
      </c>
      <c r="G11" s="41">
        <f t="shared" si="1"/>
        <v>1534</v>
      </c>
      <c r="H11" s="81">
        <f t="shared" si="2"/>
        <v>-0.65125781124819748</v>
      </c>
      <c r="I11" s="133">
        <f t="shared" si="3"/>
        <v>0.54416459737495559</v>
      </c>
    </row>
    <row r="12" spans="2:9" ht="15" customHeight="1" x14ac:dyDescent="0.2">
      <c r="B12" s="111" t="s">
        <v>19</v>
      </c>
      <c r="C12" s="41">
        <v>13708</v>
      </c>
      <c r="D12" s="41">
        <v>3423</v>
      </c>
      <c r="E12" s="41">
        <v>765</v>
      </c>
      <c r="F12" s="41">
        <f t="shared" si="0"/>
        <v>-12943</v>
      </c>
      <c r="G12" s="41">
        <f t="shared" si="1"/>
        <v>-2658</v>
      </c>
      <c r="H12" s="81">
        <f t="shared" si="2"/>
        <v>-0.94419317187044061</v>
      </c>
      <c r="I12" s="133">
        <f t="shared" si="3"/>
        <v>-0.77651183172655569</v>
      </c>
    </row>
    <row r="13" spans="2:9" ht="15" customHeight="1" x14ac:dyDescent="0.2">
      <c r="B13" s="111" t="s">
        <v>12</v>
      </c>
      <c r="C13" s="41">
        <v>20514</v>
      </c>
      <c r="D13" s="41">
        <v>3976</v>
      </c>
      <c r="E13" s="41">
        <v>7961</v>
      </c>
      <c r="F13" s="41">
        <f t="shared" si="0"/>
        <v>-12553</v>
      </c>
      <c r="G13" s="41">
        <f t="shared" si="1"/>
        <v>3985</v>
      </c>
      <c r="H13" s="81">
        <f t="shared" si="2"/>
        <v>-0.61192356439504736</v>
      </c>
      <c r="I13" s="133">
        <f t="shared" si="3"/>
        <v>1.0022635814889336</v>
      </c>
    </row>
    <row r="14" spans="2:9" ht="15" customHeight="1" x14ac:dyDescent="0.2">
      <c r="B14" s="111" t="s">
        <v>297</v>
      </c>
      <c r="C14" s="41">
        <v>22381</v>
      </c>
      <c r="D14" s="41">
        <v>4735</v>
      </c>
      <c r="E14" s="41">
        <v>9376</v>
      </c>
      <c r="F14" s="41">
        <f t="shared" si="0"/>
        <v>-13005</v>
      </c>
      <c r="G14" s="41">
        <f t="shared" si="1"/>
        <v>4641</v>
      </c>
      <c r="H14" s="81">
        <f t="shared" si="2"/>
        <v>-0.58107323175908143</v>
      </c>
      <c r="I14" s="133">
        <f t="shared" si="3"/>
        <v>0.98014783526927141</v>
      </c>
    </row>
    <row r="15" spans="2:9" s="13" customFormat="1" ht="15" customHeight="1" x14ac:dyDescent="0.2">
      <c r="B15" s="110" t="s">
        <v>13</v>
      </c>
      <c r="C15" s="41">
        <v>6559</v>
      </c>
      <c r="D15" s="41">
        <v>1902</v>
      </c>
      <c r="E15" s="41">
        <v>2443</v>
      </c>
      <c r="F15" s="41">
        <f t="shared" si="0"/>
        <v>-4116</v>
      </c>
      <c r="G15" s="41">
        <f t="shared" si="1"/>
        <v>541</v>
      </c>
      <c r="H15" s="81">
        <f t="shared" si="2"/>
        <v>-0.62753468516542155</v>
      </c>
      <c r="I15" s="133">
        <f t="shared" si="3"/>
        <v>0.28443743427970558</v>
      </c>
    </row>
    <row r="16" spans="2:9" s="13" customFormat="1" ht="15" customHeight="1" x14ac:dyDescent="0.2">
      <c r="B16" s="110" t="s">
        <v>14</v>
      </c>
      <c r="C16" s="41">
        <v>88300</v>
      </c>
      <c r="D16" s="41">
        <v>10691</v>
      </c>
      <c r="E16" s="41">
        <v>30988</v>
      </c>
      <c r="F16" s="41">
        <f t="shared" si="0"/>
        <v>-57312</v>
      </c>
      <c r="G16" s="41">
        <f t="shared" si="1"/>
        <v>20297</v>
      </c>
      <c r="H16" s="81">
        <f t="shared" si="2"/>
        <v>-0.64906002265005669</v>
      </c>
      <c r="I16" s="133">
        <f t="shared" si="3"/>
        <v>1.8985127677485734</v>
      </c>
    </row>
    <row r="17" spans="2:9" ht="15" customHeight="1" x14ac:dyDescent="0.2">
      <c r="B17" s="111" t="s">
        <v>15</v>
      </c>
      <c r="C17" s="41">
        <v>6815</v>
      </c>
      <c r="D17" s="41">
        <v>1205</v>
      </c>
      <c r="E17" s="41">
        <v>2248</v>
      </c>
      <c r="F17" s="41">
        <f t="shared" si="0"/>
        <v>-4567</v>
      </c>
      <c r="G17" s="41">
        <f t="shared" si="1"/>
        <v>1043</v>
      </c>
      <c r="H17" s="81">
        <f t="shared" si="2"/>
        <v>-0.67013939838591341</v>
      </c>
      <c r="I17" s="133">
        <f t="shared" si="3"/>
        <v>0.86556016597510377</v>
      </c>
    </row>
    <row r="18" spans="2:9" ht="15" customHeight="1" x14ac:dyDescent="0.2">
      <c r="B18" s="111" t="s">
        <v>16</v>
      </c>
      <c r="C18" s="41">
        <v>1471558</v>
      </c>
      <c r="D18" s="41">
        <v>208677</v>
      </c>
      <c r="E18" s="41">
        <v>212979</v>
      </c>
      <c r="F18" s="41">
        <f t="shared" si="0"/>
        <v>-1258579</v>
      </c>
      <c r="G18" s="41">
        <f t="shared" si="1"/>
        <v>4302</v>
      </c>
      <c r="H18" s="81">
        <f t="shared" si="2"/>
        <v>-0.85526972093522646</v>
      </c>
      <c r="I18" s="133">
        <f t="shared" si="3"/>
        <v>2.061559251858136E-2</v>
      </c>
    </row>
    <row r="19" spans="2:9" s="13" customFormat="1" ht="15" customHeight="1" x14ac:dyDescent="0.2">
      <c r="B19" s="110" t="s">
        <v>17</v>
      </c>
      <c r="C19" s="41">
        <v>6689</v>
      </c>
      <c r="D19" s="41">
        <v>1182</v>
      </c>
      <c r="E19" s="41">
        <v>1282</v>
      </c>
      <c r="F19" s="41">
        <f t="shared" si="0"/>
        <v>-5407</v>
      </c>
      <c r="G19" s="41">
        <f t="shared" si="1"/>
        <v>100</v>
      </c>
      <c r="H19" s="81">
        <f t="shared" si="2"/>
        <v>-0.8083420541187023</v>
      </c>
      <c r="I19" s="133">
        <f t="shared" si="3"/>
        <v>8.4602368866328215E-2</v>
      </c>
    </row>
    <row r="20" spans="2:9" ht="15" customHeight="1" x14ac:dyDescent="0.2">
      <c r="B20" s="111" t="s">
        <v>3</v>
      </c>
      <c r="C20" s="41">
        <v>1365048</v>
      </c>
      <c r="D20" s="41">
        <v>260965</v>
      </c>
      <c r="E20" s="41">
        <v>164698</v>
      </c>
      <c r="F20" s="41">
        <f t="shared" si="0"/>
        <v>-1200350</v>
      </c>
      <c r="G20" s="41">
        <f t="shared" si="1"/>
        <v>-96267</v>
      </c>
      <c r="H20" s="81">
        <f t="shared" si="2"/>
        <v>-0.87934636730723026</v>
      </c>
      <c r="I20" s="133">
        <f t="shared" si="3"/>
        <v>-0.36888854827275686</v>
      </c>
    </row>
    <row r="21" spans="2:9" ht="15" customHeight="1" x14ac:dyDescent="0.2">
      <c r="B21" s="111" t="s">
        <v>18</v>
      </c>
      <c r="C21" s="41">
        <v>5342</v>
      </c>
      <c r="D21" s="41">
        <v>3588</v>
      </c>
      <c r="E21" s="41">
        <v>5220</v>
      </c>
      <c r="F21" s="41">
        <f t="shared" si="0"/>
        <v>-122</v>
      </c>
      <c r="G21" s="41">
        <f t="shared" si="1"/>
        <v>1632</v>
      </c>
      <c r="H21" s="81">
        <f t="shared" si="2"/>
        <v>-2.2837888431299191E-2</v>
      </c>
      <c r="I21" s="133">
        <f t="shared" si="3"/>
        <v>0.45484949832775912</v>
      </c>
    </row>
    <row r="22" spans="2:9" s="13" customFormat="1" ht="15" customHeight="1" x14ac:dyDescent="0.2">
      <c r="B22" s="110" t="s">
        <v>21</v>
      </c>
      <c r="C22" s="41">
        <v>16785</v>
      </c>
      <c r="D22" s="41">
        <v>14410</v>
      </c>
      <c r="E22" s="41">
        <v>36384</v>
      </c>
      <c r="F22" s="41">
        <f t="shared" si="0"/>
        <v>19599</v>
      </c>
      <c r="G22" s="41">
        <f t="shared" si="1"/>
        <v>21974</v>
      </c>
      <c r="H22" s="81">
        <f t="shared" si="2"/>
        <v>1.1676496872207327</v>
      </c>
      <c r="I22" s="133">
        <f t="shared" si="3"/>
        <v>1.5249132546842472</v>
      </c>
    </row>
    <row r="23" spans="2:9" ht="15" customHeight="1" x14ac:dyDescent="0.2">
      <c r="B23" s="111" t="s">
        <v>20</v>
      </c>
      <c r="C23" s="41">
        <v>207667</v>
      </c>
      <c r="D23" s="41">
        <v>42414</v>
      </c>
      <c r="E23" s="41">
        <v>144901</v>
      </c>
      <c r="F23" s="41">
        <f t="shared" si="0"/>
        <v>-62766</v>
      </c>
      <c r="G23" s="41">
        <f t="shared" si="1"/>
        <v>102487</v>
      </c>
      <c r="H23" s="81">
        <f t="shared" si="2"/>
        <v>-0.30224349559631525</v>
      </c>
      <c r="I23" s="133">
        <f t="shared" si="3"/>
        <v>2.4163483755363795</v>
      </c>
    </row>
    <row r="24" spans="2:9" s="13" customFormat="1" ht="15" customHeight="1" x14ac:dyDescent="0.2">
      <c r="B24" s="110" t="s">
        <v>9</v>
      </c>
      <c r="C24" s="41">
        <v>7778</v>
      </c>
      <c r="D24" s="41">
        <v>1028</v>
      </c>
      <c r="E24" s="41">
        <v>3548</v>
      </c>
      <c r="F24" s="41">
        <f t="shared" si="0"/>
        <v>-4230</v>
      </c>
      <c r="G24" s="41">
        <f t="shared" si="1"/>
        <v>2520</v>
      </c>
      <c r="H24" s="81">
        <f t="shared" si="2"/>
        <v>-0.54384160452558494</v>
      </c>
      <c r="I24" s="133">
        <f t="shared" si="3"/>
        <v>2.4513618677042803</v>
      </c>
    </row>
    <row r="25" spans="2:9" s="13" customFormat="1" ht="15" customHeight="1" x14ac:dyDescent="0.2">
      <c r="B25" s="112" t="s">
        <v>10</v>
      </c>
      <c r="C25" s="41">
        <v>103611</v>
      </c>
      <c r="D25" s="41">
        <v>13779</v>
      </c>
      <c r="E25" s="41">
        <v>66787</v>
      </c>
      <c r="F25" s="41">
        <f t="shared" si="0"/>
        <v>-36824</v>
      </c>
      <c r="G25" s="41">
        <f t="shared" si="1"/>
        <v>53008</v>
      </c>
      <c r="H25" s="81">
        <f t="shared" si="2"/>
        <v>-0.3554062792560635</v>
      </c>
      <c r="I25" s="133">
        <f t="shared" si="3"/>
        <v>3.8470135713767331</v>
      </c>
    </row>
    <row r="26" spans="2:9" s="13" customFormat="1" ht="15" customHeight="1" x14ac:dyDescent="0.2">
      <c r="B26" s="112" t="s">
        <v>11</v>
      </c>
      <c r="C26" s="41">
        <v>13343</v>
      </c>
      <c r="D26" s="41">
        <v>3279</v>
      </c>
      <c r="E26" s="41">
        <v>6192</v>
      </c>
      <c r="F26" s="41">
        <f t="shared" si="0"/>
        <v>-7151</v>
      </c>
      <c r="G26" s="41">
        <f t="shared" si="1"/>
        <v>2913</v>
      </c>
      <c r="H26" s="81">
        <f t="shared" si="2"/>
        <v>-0.53593644607659452</v>
      </c>
      <c r="I26" s="133">
        <f t="shared" si="3"/>
        <v>0.88838060384263495</v>
      </c>
    </row>
    <row r="27" spans="2:9" s="13" customFormat="1" ht="15" customHeight="1" x14ac:dyDescent="0.2">
      <c r="B27" s="112" t="s">
        <v>7</v>
      </c>
      <c r="C27" s="41">
        <v>16018</v>
      </c>
      <c r="D27" s="41">
        <v>2476</v>
      </c>
      <c r="E27" s="41">
        <v>5316</v>
      </c>
      <c r="F27" s="41">
        <f t="shared" si="0"/>
        <v>-10702</v>
      </c>
      <c r="G27" s="41">
        <f t="shared" si="1"/>
        <v>2840</v>
      </c>
      <c r="H27" s="81">
        <f t="shared" si="2"/>
        <v>-0.66812336121862903</v>
      </c>
      <c r="I27" s="133">
        <f t="shared" si="3"/>
        <v>1.1470113085621971</v>
      </c>
    </row>
    <row r="28" spans="2:9" ht="15" customHeight="1" x14ac:dyDescent="0.2">
      <c r="B28" s="109" t="s">
        <v>22</v>
      </c>
      <c r="C28" s="56">
        <v>69855</v>
      </c>
      <c r="D28" s="56">
        <v>9563</v>
      </c>
      <c r="E28" s="56">
        <v>13992</v>
      </c>
      <c r="F28" s="56">
        <f t="shared" si="0"/>
        <v>-55863</v>
      </c>
      <c r="G28" s="56">
        <f t="shared" si="1"/>
        <v>4429</v>
      </c>
      <c r="H28" s="76">
        <f t="shared" si="2"/>
        <v>-0.79969937728151175</v>
      </c>
      <c r="I28" s="132">
        <f t="shared" si="3"/>
        <v>0.46313918226497952</v>
      </c>
    </row>
    <row r="29" spans="2:9" ht="15" customHeight="1" x14ac:dyDescent="0.2">
      <c r="B29" s="110" t="s">
        <v>29</v>
      </c>
      <c r="C29" s="41">
        <v>37478</v>
      </c>
      <c r="D29" s="41">
        <v>5625</v>
      </c>
      <c r="E29" s="41">
        <v>7936</v>
      </c>
      <c r="F29" s="41">
        <f t="shared" si="0"/>
        <v>-29542</v>
      </c>
      <c r="G29" s="41">
        <f t="shared" si="1"/>
        <v>2311</v>
      </c>
      <c r="H29" s="81">
        <f t="shared" si="2"/>
        <v>-0.78824910614227017</v>
      </c>
      <c r="I29" s="133">
        <f t="shared" si="3"/>
        <v>0.41084444444444435</v>
      </c>
    </row>
    <row r="30" spans="2:9" ht="15" customHeight="1" x14ac:dyDescent="0.2">
      <c r="B30" s="111" t="s">
        <v>23</v>
      </c>
      <c r="C30" s="41">
        <v>6088</v>
      </c>
      <c r="D30" s="41">
        <v>568</v>
      </c>
      <c r="E30" s="41">
        <v>1158</v>
      </c>
      <c r="F30" s="41">
        <f t="shared" si="0"/>
        <v>-4930</v>
      </c>
      <c r="G30" s="41">
        <f t="shared" si="1"/>
        <v>590</v>
      </c>
      <c r="H30" s="81">
        <f t="shared" si="2"/>
        <v>-0.80978975032851508</v>
      </c>
      <c r="I30" s="133">
        <f t="shared" si="3"/>
        <v>1.038732394366197</v>
      </c>
    </row>
    <row r="31" spans="2:9" ht="15" customHeight="1" x14ac:dyDescent="0.2">
      <c r="B31" s="111" t="s">
        <v>26</v>
      </c>
      <c r="C31" s="41">
        <v>4903</v>
      </c>
      <c r="D31" s="41">
        <v>707</v>
      </c>
      <c r="E31" s="41">
        <v>1237</v>
      </c>
      <c r="F31" s="41">
        <f t="shared" si="0"/>
        <v>-3666</v>
      </c>
      <c r="G31" s="41">
        <f t="shared" si="1"/>
        <v>530</v>
      </c>
      <c r="H31" s="81">
        <f t="shared" si="2"/>
        <v>-0.7477054864368754</v>
      </c>
      <c r="I31" s="133">
        <f t="shared" si="3"/>
        <v>0.74964639321074955</v>
      </c>
    </row>
    <row r="32" spans="2:9" ht="15" customHeight="1" x14ac:dyDescent="0.2">
      <c r="B32" s="111" t="s">
        <v>25</v>
      </c>
      <c r="C32" s="41">
        <v>286</v>
      </c>
      <c r="D32" s="41">
        <v>32</v>
      </c>
      <c r="E32" s="41">
        <v>78</v>
      </c>
      <c r="F32" s="41">
        <f t="shared" si="0"/>
        <v>-208</v>
      </c>
      <c r="G32" s="41">
        <f t="shared" si="1"/>
        <v>46</v>
      </c>
      <c r="H32" s="81">
        <f t="shared" si="2"/>
        <v>-0.72727272727272729</v>
      </c>
      <c r="I32" s="133">
        <f t="shared" si="3"/>
        <v>1.4375</v>
      </c>
    </row>
    <row r="33" spans="2:9" ht="15" customHeight="1" x14ac:dyDescent="0.2">
      <c r="B33" s="111" t="s">
        <v>27</v>
      </c>
      <c r="C33" s="41">
        <v>6346</v>
      </c>
      <c r="D33" s="41">
        <v>478</v>
      </c>
      <c r="E33" s="41">
        <v>843</v>
      </c>
      <c r="F33" s="41">
        <f t="shared" si="0"/>
        <v>-5503</v>
      </c>
      <c r="G33" s="41">
        <f t="shared" si="1"/>
        <v>365</v>
      </c>
      <c r="H33" s="81">
        <f t="shared" si="2"/>
        <v>-0.86716041601008509</v>
      </c>
      <c r="I33" s="133">
        <f t="shared" si="3"/>
        <v>0.76359832635983271</v>
      </c>
    </row>
    <row r="34" spans="2:9" ht="15" customHeight="1" x14ac:dyDescent="0.2">
      <c r="B34" s="111" t="s">
        <v>24</v>
      </c>
      <c r="C34" s="41">
        <v>5100</v>
      </c>
      <c r="D34" s="41">
        <v>701</v>
      </c>
      <c r="E34" s="41">
        <v>793</v>
      </c>
      <c r="F34" s="41">
        <f t="shared" si="0"/>
        <v>-4307</v>
      </c>
      <c r="G34" s="41">
        <f t="shared" si="1"/>
        <v>92</v>
      </c>
      <c r="H34" s="81">
        <f t="shared" si="2"/>
        <v>-0.8445098039215686</v>
      </c>
      <c r="I34" s="133">
        <f t="shared" si="3"/>
        <v>0.13124108416547786</v>
      </c>
    </row>
    <row r="35" spans="2:9" ht="15" customHeight="1" x14ac:dyDescent="0.2">
      <c r="B35" s="110" t="s">
        <v>28</v>
      </c>
      <c r="C35" s="41">
        <v>9654</v>
      </c>
      <c r="D35" s="41">
        <v>1452</v>
      </c>
      <c r="E35" s="41">
        <v>1947</v>
      </c>
      <c r="F35" s="41">
        <f t="shared" si="0"/>
        <v>-7707</v>
      </c>
      <c r="G35" s="41">
        <f t="shared" si="1"/>
        <v>495</v>
      </c>
      <c r="H35" s="81">
        <f t="shared" si="2"/>
        <v>-0.79832193909260407</v>
      </c>
      <c r="I35" s="133">
        <f t="shared" si="3"/>
        <v>0.34090909090909083</v>
      </c>
    </row>
    <row r="36" spans="2:9" ht="15" customHeight="1" x14ac:dyDescent="0.2">
      <c r="B36" s="109" t="s">
        <v>30</v>
      </c>
      <c r="C36" s="56">
        <v>71543</v>
      </c>
      <c r="D36" s="56">
        <v>11642</v>
      </c>
      <c r="E36" s="56">
        <v>17838</v>
      </c>
      <c r="F36" s="56">
        <f t="shared" si="0"/>
        <v>-53705</v>
      </c>
      <c r="G36" s="56">
        <f t="shared" si="1"/>
        <v>6196</v>
      </c>
      <c r="H36" s="76">
        <f t="shared" si="2"/>
        <v>-0.75066743077589704</v>
      </c>
      <c r="I36" s="132">
        <f t="shared" si="3"/>
        <v>0.53221096031609694</v>
      </c>
    </row>
    <row r="37" spans="2:9" ht="15" customHeight="1" x14ac:dyDescent="0.2">
      <c r="B37" s="111" t="s">
        <v>31</v>
      </c>
      <c r="C37" s="41">
        <v>611</v>
      </c>
      <c r="D37" s="41">
        <v>149</v>
      </c>
      <c r="E37" s="41">
        <v>186</v>
      </c>
      <c r="F37" s="41">
        <f t="shared" si="0"/>
        <v>-425</v>
      </c>
      <c r="G37" s="41">
        <f t="shared" si="1"/>
        <v>37</v>
      </c>
      <c r="H37" s="81">
        <f t="shared" si="2"/>
        <v>-0.69558101472995082</v>
      </c>
      <c r="I37" s="133">
        <f t="shared" si="3"/>
        <v>0.24832214765100669</v>
      </c>
    </row>
    <row r="38" spans="2:9" ht="15" customHeight="1" x14ac:dyDescent="0.2">
      <c r="B38" s="111" t="s">
        <v>32</v>
      </c>
      <c r="C38" s="41">
        <v>29</v>
      </c>
      <c r="D38" s="41">
        <v>1</v>
      </c>
      <c r="E38" s="41">
        <v>20</v>
      </c>
      <c r="F38" s="41">
        <f t="shared" si="0"/>
        <v>-9</v>
      </c>
      <c r="G38" s="41">
        <f t="shared" si="1"/>
        <v>19</v>
      </c>
      <c r="H38" s="81">
        <f t="shared" ref="H38:H51" si="4">E38/C38-1</f>
        <v>-0.31034482758620685</v>
      </c>
      <c r="I38" s="133">
        <f t="shared" ref="I38:I51" si="5">E38/D38-1</f>
        <v>19</v>
      </c>
    </row>
    <row r="39" spans="2:9" ht="12" x14ac:dyDescent="0.2">
      <c r="B39" s="111" t="s">
        <v>212</v>
      </c>
      <c r="C39" s="41">
        <v>853</v>
      </c>
      <c r="D39" s="41">
        <v>308</v>
      </c>
      <c r="E39" s="41">
        <v>261</v>
      </c>
      <c r="F39" s="41">
        <f t="shared" si="0"/>
        <v>-592</v>
      </c>
      <c r="G39" s="41">
        <f t="shared" si="1"/>
        <v>-47</v>
      </c>
      <c r="H39" s="81">
        <f t="shared" si="4"/>
        <v>-0.69402110199296607</v>
      </c>
      <c r="I39" s="133">
        <f t="shared" si="5"/>
        <v>-0.15259740259740262</v>
      </c>
    </row>
    <row r="40" spans="2:9" ht="15" customHeight="1" x14ac:dyDescent="0.2">
      <c r="B40" s="110" t="s">
        <v>42</v>
      </c>
      <c r="C40" s="41">
        <v>13710</v>
      </c>
      <c r="D40" s="41">
        <v>1727</v>
      </c>
      <c r="E40" s="41">
        <v>4041</v>
      </c>
      <c r="F40" s="41">
        <f t="shared" si="0"/>
        <v>-9669</v>
      </c>
      <c r="G40" s="41">
        <f t="shared" si="1"/>
        <v>2314</v>
      </c>
      <c r="H40" s="81">
        <f t="shared" si="4"/>
        <v>-0.70525164113785554</v>
      </c>
      <c r="I40" s="133">
        <f t="shared" si="5"/>
        <v>1.3398957730167922</v>
      </c>
    </row>
    <row r="41" spans="2:9" ht="15" customHeight="1" x14ac:dyDescent="0.2">
      <c r="B41" s="110" t="s">
        <v>35</v>
      </c>
      <c r="C41" s="41">
        <v>16</v>
      </c>
      <c r="D41" s="41">
        <v>0</v>
      </c>
      <c r="E41" s="41">
        <v>0</v>
      </c>
      <c r="F41" s="41">
        <f t="shared" si="0"/>
        <v>-16</v>
      </c>
      <c r="G41" s="41">
        <f t="shared" si="1"/>
        <v>0</v>
      </c>
      <c r="H41" s="81">
        <f t="shared" si="4"/>
        <v>-1</v>
      </c>
      <c r="I41" s="133"/>
    </row>
    <row r="42" spans="2:9" ht="15" customHeight="1" x14ac:dyDescent="0.2">
      <c r="B42" s="110" t="s">
        <v>36</v>
      </c>
      <c r="C42" s="41">
        <v>21424</v>
      </c>
      <c r="D42" s="41">
        <v>3722</v>
      </c>
      <c r="E42" s="41">
        <v>3803</v>
      </c>
      <c r="F42" s="41">
        <f t="shared" si="0"/>
        <v>-17621</v>
      </c>
      <c r="G42" s="41">
        <f t="shared" si="1"/>
        <v>81</v>
      </c>
      <c r="H42" s="81">
        <f t="shared" si="4"/>
        <v>-0.82248879761015681</v>
      </c>
      <c r="I42" s="133">
        <f t="shared" si="5"/>
        <v>2.1762493283181028E-2</v>
      </c>
    </row>
    <row r="43" spans="2:9" ht="15" customHeight="1" x14ac:dyDescent="0.2">
      <c r="B43" s="110" t="s">
        <v>296</v>
      </c>
      <c r="C43" s="41">
        <v>581</v>
      </c>
      <c r="D43" s="41">
        <v>216</v>
      </c>
      <c r="E43" s="41">
        <v>169</v>
      </c>
      <c r="F43" s="41">
        <f t="shared" si="0"/>
        <v>-412</v>
      </c>
      <c r="G43" s="41">
        <f t="shared" si="1"/>
        <v>-47</v>
      </c>
      <c r="H43" s="81">
        <f t="shared" si="4"/>
        <v>-0.7091222030981067</v>
      </c>
      <c r="I43" s="133">
        <f t="shared" si="5"/>
        <v>-0.21759259259259256</v>
      </c>
    </row>
    <row r="44" spans="2:9" ht="15" customHeight="1" x14ac:dyDescent="0.2">
      <c r="B44" s="110" t="s">
        <v>37</v>
      </c>
      <c r="C44" s="41">
        <v>520</v>
      </c>
      <c r="D44" s="41">
        <v>101</v>
      </c>
      <c r="E44" s="41">
        <v>122</v>
      </c>
      <c r="F44" s="41">
        <f t="shared" si="0"/>
        <v>-398</v>
      </c>
      <c r="G44" s="41">
        <f t="shared" si="1"/>
        <v>21</v>
      </c>
      <c r="H44" s="81">
        <f t="shared" ref="H44:H45" si="6">E44/C44-1</f>
        <v>-0.76538461538461533</v>
      </c>
      <c r="I44" s="133">
        <f t="shared" ref="I44:I45" si="7">E44/D44-1</f>
        <v>0.20792079207920788</v>
      </c>
    </row>
    <row r="45" spans="2:9" ht="12" x14ac:dyDescent="0.2">
      <c r="B45" s="110" t="s">
        <v>38</v>
      </c>
      <c r="C45" s="41">
        <v>299</v>
      </c>
      <c r="D45" s="41">
        <v>49</v>
      </c>
      <c r="E45" s="41">
        <v>197</v>
      </c>
      <c r="F45" s="41">
        <f t="shared" si="0"/>
        <v>-102</v>
      </c>
      <c r="G45" s="41">
        <f t="shared" si="1"/>
        <v>148</v>
      </c>
      <c r="H45" s="81">
        <f t="shared" si="6"/>
        <v>-0.34113712374581939</v>
      </c>
      <c r="I45" s="133">
        <f t="shared" si="7"/>
        <v>3.0204081632653059</v>
      </c>
    </row>
    <row r="46" spans="2:9" ht="12" x14ac:dyDescent="0.2">
      <c r="B46" s="110" t="s">
        <v>39</v>
      </c>
      <c r="C46" s="41">
        <v>3988</v>
      </c>
      <c r="D46" s="41">
        <v>546</v>
      </c>
      <c r="E46" s="41">
        <v>1152</v>
      </c>
      <c r="F46" s="41">
        <f t="shared" si="0"/>
        <v>-2836</v>
      </c>
      <c r="G46" s="41">
        <f t="shared" si="1"/>
        <v>606</v>
      </c>
      <c r="H46" s="81">
        <f t="shared" si="4"/>
        <v>-0.71113340020060178</v>
      </c>
      <c r="I46" s="133">
        <f t="shared" si="5"/>
        <v>1.1098901098901099</v>
      </c>
    </row>
    <row r="47" spans="2:9" ht="12" x14ac:dyDescent="0.2">
      <c r="B47" s="110" t="s">
        <v>34</v>
      </c>
      <c r="C47" s="41">
        <v>21150</v>
      </c>
      <c r="D47" s="41">
        <v>3363</v>
      </c>
      <c r="E47" s="41">
        <v>5317</v>
      </c>
      <c r="F47" s="41">
        <f t="shared" si="0"/>
        <v>-15833</v>
      </c>
      <c r="G47" s="41">
        <f t="shared" si="1"/>
        <v>1954</v>
      </c>
      <c r="H47" s="81">
        <f t="shared" si="4"/>
        <v>-0.74860520094562655</v>
      </c>
      <c r="I47" s="133">
        <f t="shared" si="5"/>
        <v>0.5810288432946773</v>
      </c>
    </row>
    <row r="48" spans="2:9" ht="12" x14ac:dyDescent="0.2">
      <c r="B48" s="110" t="s">
        <v>40</v>
      </c>
      <c r="C48" s="41">
        <v>43</v>
      </c>
      <c r="D48" s="41">
        <v>2</v>
      </c>
      <c r="E48" s="41">
        <v>13</v>
      </c>
      <c r="F48" s="41">
        <f t="shared" si="0"/>
        <v>-30</v>
      </c>
      <c r="G48" s="41">
        <f t="shared" si="1"/>
        <v>11</v>
      </c>
      <c r="H48" s="81">
        <f t="shared" si="4"/>
        <v>-0.69767441860465118</v>
      </c>
      <c r="I48" s="133">
        <f t="shared" si="5"/>
        <v>5.5</v>
      </c>
    </row>
    <row r="49" spans="1:9" ht="15" customHeight="1" x14ac:dyDescent="0.2">
      <c r="B49" s="110" t="s">
        <v>213</v>
      </c>
      <c r="C49" s="41">
        <v>2973</v>
      </c>
      <c r="D49" s="41">
        <v>851</v>
      </c>
      <c r="E49" s="41">
        <v>1151</v>
      </c>
      <c r="F49" s="41">
        <f t="shared" si="0"/>
        <v>-1822</v>
      </c>
      <c r="G49" s="41">
        <f t="shared" si="1"/>
        <v>300</v>
      </c>
      <c r="H49" s="81">
        <f t="shared" si="4"/>
        <v>-0.61284897410023542</v>
      </c>
      <c r="I49" s="133">
        <f t="shared" si="5"/>
        <v>0.35252643948296125</v>
      </c>
    </row>
    <row r="50" spans="1:9" ht="15" customHeight="1" x14ac:dyDescent="0.2">
      <c r="B50" s="110" t="s">
        <v>41</v>
      </c>
      <c r="C50" s="41">
        <v>3335</v>
      </c>
      <c r="D50" s="41">
        <v>360</v>
      </c>
      <c r="E50" s="41">
        <v>874</v>
      </c>
      <c r="F50" s="41">
        <f t="shared" si="0"/>
        <v>-2461</v>
      </c>
      <c r="G50" s="41">
        <f t="shared" si="1"/>
        <v>514</v>
      </c>
      <c r="H50" s="81">
        <f t="shared" si="4"/>
        <v>-0.73793103448275854</v>
      </c>
      <c r="I50" s="133">
        <f t="shared" si="5"/>
        <v>1.4277777777777776</v>
      </c>
    </row>
    <row r="51" spans="1:9" ht="15" customHeight="1" x14ac:dyDescent="0.2">
      <c r="B51" s="110" t="s">
        <v>33</v>
      </c>
      <c r="C51" s="41">
        <v>2011</v>
      </c>
      <c r="D51" s="41">
        <v>247</v>
      </c>
      <c r="E51" s="41">
        <v>532</v>
      </c>
      <c r="F51" s="41">
        <f t="shared" si="0"/>
        <v>-1479</v>
      </c>
      <c r="G51" s="41">
        <f t="shared" si="1"/>
        <v>285</v>
      </c>
      <c r="H51" s="81">
        <f t="shared" si="4"/>
        <v>-0.73545499751367482</v>
      </c>
      <c r="I51" s="133">
        <f t="shared" si="5"/>
        <v>1.1538461538461537</v>
      </c>
    </row>
    <row r="52" spans="1:9" ht="15" customHeight="1" x14ac:dyDescent="0.2">
      <c r="B52" s="109" t="s">
        <v>43</v>
      </c>
      <c r="C52" s="56">
        <v>171724</v>
      </c>
      <c r="D52" s="56">
        <v>20194</v>
      </c>
      <c r="E52" s="56">
        <v>43175</v>
      </c>
      <c r="F52" s="56">
        <f t="shared" si="0"/>
        <v>-128549</v>
      </c>
      <c r="G52" s="56">
        <f t="shared" si="1"/>
        <v>22981</v>
      </c>
      <c r="H52" s="76">
        <f t="shared" si="2"/>
        <v>-0.74857911532459065</v>
      </c>
      <c r="I52" s="132">
        <f t="shared" si="3"/>
        <v>1.1380112904823214</v>
      </c>
    </row>
    <row r="53" spans="1:9" ht="15" customHeight="1" x14ac:dyDescent="0.2">
      <c r="A53" s="11"/>
      <c r="B53" s="111" t="s">
        <v>60</v>
      </c>
      <c r="C53" s="41">
        <v>11962</v>
      </c>
      <c r="D53" s="41">
        <v>1435</v>
      </c>
      <c r="E53" s="41">
        <v>2126</v>
      </c>
      <c r="F53" s="41">
        <f t="shared" si="0"/>
        <v>-9836</v>
      </c>
      <c r="G53" s="41">
        <f t="shared" si="1"/>
        <v>691</v>
      </c>
      <c r="H53" s="81">
        <f t="shared" si="2"/>
        <v>-0.82227052332385886</v>
      </c>
      <c r="I53" s="133">
        <f t="shared" si="3"/>
        <v>0.48153310104529612</v>
      </c>
    </row>
    <row r="54" spans="1:9" ht="15" customHeight="1" x14ac:dyDescent="0.2">
      <c r="A54" s="11"/>
      <c r="B54" s="111" t="s">
        <v>44</v>
      </c>
      <c r="C54" s="41">
        <v>9247</v>
      </c>
      <c r="D54" s="41">
        <v>1028</v>
      </c>
      <c r="E54" s="41">
        <v>2602</v>
      </c>
      <c r="F54" s="41">
        <f t="shared" si="0"/>
        <v>-6645</v>
      </c>
      <c r="G54" s="41">
        <f t="shared" si="1"/>
        <v>1574</v>
      </c>
      <c r="H54" s="81">
        <f t="shared" si="2"/>
        <v>-0.71861144154861034</v>
      </c>
      <c r="I54" s="133">
        <f t="shared" si="3"/>
        <v>1.5311284046692606</v>
      </c>
    </row>
    <row r="55" spans="1:9" ht="15" customHeight="1" x14ac:dyDescent="0.2">
      <c r="A55" s="11"/>
      <c r="B55" s="110" t="s">
        <v>46</v>
      </c>
      <c r="C55" s="41">
        <v>89051</v>
      </c>
      <c r="D55" s="41">
        <v>9338</v>
      </c>
      <c r="E55" s="41">
        <v>21194</v>
      </c>
      <c r="F55" s="41">
        <f t="shared" si="0"/>
        <v>-67857</v>
      </c>
      <c r="G55" s="41">
        <f t="shared" si="1"/>
        <v>11856</v>
      </c>
      <c r="H55" s="81">
        <f t="shared" si="2"/>
        <v>-0.76200154967378242</v>
      </c>
      <c r="I55" s="133">
        <f t="shared" si="3"/>
        <v>1.2696508888412938</v>
      </c>
    </row>
    <row r="56" spans="1:9" ht="12.75" x14ac:dyDescent="0.2">
      <c r="A56" s="11"/>
      <c r="B56" s="110" t="s">
        <v>47</v>
      </c>
      <c r="C56" s="41">
        <v>58</v>
      </c>
      <c r="D56" s="41">
        <v>1</v>
      </c>
      <c r="E56" s="41">
        <v>11</v>
      </c>
      <c r="F56" s="41">
        <f t="shared" si="0"/>
        <v>-47</v>
      </c>
      <c r="G56" s="41">
        <f t="shared" si="1"/>
        <v>10</v>
      </c>
      <c r="H56" s="81">
        <f t="shared" si="2"/>
        <v>-0.81034482758620685</v>
      </c>
      <c r="I56" s="133">
        <f t="shared" si="3"/>
        <v>10</v>
      </c>
    </row>
    <row r="57" spans="1:9" ht="12.75" x14ac:dyDescent="0.2">
      <c r="A57" s="11"/>
      <c r="B57" s="110" t="s">
        <v>48</v>
      </c>
      <c r="C57" s="41">
        <v>360</v>
      </c>
      <c r="D57" s="41">
        <v>60</v>
      </c>
      <c r="E57" s="41">
        <v>198</v>
      </c>
      <c r="F57" s="41">
        <f t="shared" si="0"/>
        <v>-162</v>
      </c>
      <c r="G57" s="41">
        <f t="shared" si="1"/>
        <v>138</v>
      </c>
      <c r="H57" s="81">
        <f t="shared" si="2"/>
        <v>-0.44999999999999996</v>
      </c>
      <c r="I57" s="133">
        <f t="shared" si="3"/>
        <v>2.2999999999999998</v>
      </c>
    </row>
    <row r="58" spans="1:9" ht="12.75" x14ac:dyDescent="0.2">
      <c r="A58" s="11"/>
      <c r="B58" s="110" t="s">
        <v>240</v>
      </c>
      <c r="C58" s="41">
        <v>11</v>
      </c>
      <c r="D58" s="41">
        <v>8</v>
      </c>
      <c r="E58" s="41">
        <v>2</v>
      </c>
      <c r="F58" s="41">
        <f t="shared" si="0"/>
        <v>-9</v>
      </c>
      <c r="G58" s="41">
        <f t="shared" si="1"/>
        <v>-6</v>
      </c>
      <c r="H58" s="81">
        <f t="shared" si="2"/>
        <v>-0.81818181818181812</v>
      </c>
      <c r="I58" s="133">
        <f t="shared" si="3"/>
        <v>-0.75</v>
      </c>
    </row>
    <row r="59" spans="1:9" ht="12" customHeight="1" x14ac:dyDescent="0.2">
      <c r="A59" s="11"/>
      <c r="B59" s="110" t="s">
        <v>49</v>
      </c>
      <c r="C59" s="41">
        <v>22908</v>
      </c>
      <c r="D59" s="41">
        <v>2192</v>
      </c>
      <c r="E59" s="41">
        <v>4250</v>
      </c>
      <c r="F59" s="41">
        <f t="shared" si="0"/>
        <v>-18658</v>
      </c>
      <c r="G59" s="41">
        <f t="shared" si="1"/>
        <v>2058</v>
      </c>
      <c r="H59" s="81">
        <f t="shared" si="2"/>
        <v>-0.81447529247424477</v>
      </c>
      <c r="I59" s="133">
        <f t="shared" si="3"/>
        <v>0.93886861313868608</v>
      </c>
    </row>
    <row r="60" spans="1:9" ht="15" customHeight="1" x14ac:dyDescent="0.2">
      <c r="A60" s="11"/>
      <c r="B60" s="110" t="s">
        <v>45</v>
      </c>
      <c r="C60" s="41">
        <v>27952</v>
      </c>
      <c r="D60" s="41">
        <v>5220</v>
      </c>
      <c r="E60" s="41">
        <v>10646</v>
      </c>
      <c r="F60" s="41">
        <f t="shared" si="0"/>
        <v>-17306</v>
      </c>
      <c r="G60" s="41">
        <f t="shared" si="1"/>
        <v>5426</v>
      </c>
      <c r="H60" s="81">
        <f t="shared" si="2"/>
        <v>-0.6191327990841442</v>
      </c>
      <c r="I60" s="133">
        <f t="shared" si="3"/>
        <v>1.0394636015325669</v>
      </c>
    </row>
    <row r="61" spans="1:9" s="21" customFormat="1" ht="15" customHeight="1" x14ac:dyDescent="0.2">
      <c r="A61" s="11"/>
      <c r="B61" s="110" t="s">
        <v>50</v>
      </c>
      <c r="C61" s="41">
        <v>10175</v>
      </c>
      <c r="D61" s="41">
        <v>912</v>
      </c>
      <c r="E61" s="41">
        <v>2146</v>
      </c>
      <c r="F61" s="41">
        <f t="shared" si="0"/>
        <v>-8029</v>
      </c>
      <c r="G61" s="41">
        <f t="shared" si="1"/>
        <v>1234</v>
      </c>
      <c r="H61" s="81">
        <f t="shared" si="2"/>
        <v>-0.78909090909090907</v>
      </c>
      <c r="I61" s="133">
        <f t="shared" si="3"/>
        <v>1.3530701754385963</v>
      </c>
    </row>
    <row r="62" spans="1:9" ht="15" customHeight="1" x14ac:dyDescent="0.2">
      <c r="B62" s="109" t="s">
        <v>51</v>
      </c>
      <c r="C62" s="56">
        <v>1363826</v>
      </c>
      <c r="D62" s="56">
        <v>361678</v>
      </c>
      <c r="E62" s="56">
        <v>427699</v>
      </c>
      <c r="F62" s="56">
        <f t="shared" si="0"/>
        <v>-936127</v>
      </c>
      <c r="G62" s="56">
        <f t="shared" si="1"/>
        <v>66021</v>
      </c>
      <c r="H62" s="76">
        <f t="shared" si="2"/>
        <v>-0.68639767829620491</v>
      </c>
      <c r="I62" s="132">
        <f t="shared" si="3"/>
        <v>0.18254082360552748</v>
      </c>
    </row>
    <row r="63" spans="1:9" ht="15" customHeight="1" x14ac:dyDescent="0.2">
      <c r="B63" s="110" t="s">
        <v>54</v>
      </c>
      <c r="C63" s="41">
        <v>1156513</v>
      </c>
      <c r="D63" s="41">
        <v>335580</v>
      </c>
      <c r="E63" s="41">
        <v>326494</v>
      </c>
      <c r="F63" s="41">
        <f t="shared" si="0"/>
        <v>-830019</v>
      </c>
      <c r="G63" s="41">
        <f t="shared" si="1"/>
        <v>-9086</v>
      </c>
      <c r="H63" s="81">
        <f t="shared" si="2"/>
        <v>-0.7176910246577427</v>
      </c>
      <c r="I63" s="133">
        <f t="shared" si="3"/>
        <v>-2.7075511055486001E-2</v>
      </c>
    </row>
    <row r="64" spans="1:9" ht="15" customHeight="1" x14ac:dyDescent="0.2">
      <c r="B64" s="110" t="s">
        <v>53</v>
      </c>
      <c r="C64" s="41">
        <v>205051</v>
      </c>
      <c r="D64" s="41">
        <v>25731</v>
      </c>
      <c r="E64" s="41">
        <v>100686</v>
      </c>
      <c r="F64" s="41">
        <f t="shared" si="0"/>
        <v>-104365</v>
      </c>
      <c r="G64" s="41">
        <f t="shared" si="1"/>
        <v>74955</v>
      </c>
      <c r="H64" s="81">
        <f t="shared" si="2"/>
        <v>-0.5089709389371424</v>
      </c>
      <c r="I64" s="133">
        <f t="shared" si="3"/>
        <v>2.9130232015856361</v>
      </c>
    </row>
    <row r="65" spans="1:9" ht="15" customHeight="1" x14ac:dyDescent="0.2">
      <c r="B65" s="110" t="s">
        <v>52</v>
      </c>
      <c r="C65" s="41">
        <v>2262</v>
      </c>
      <c r="D65" s="41">
        <v>367</v>
      </c>
      <c r="E65" s="41">
        <v>519</v>
      </c>
      <c r="F65" s="41">
        <f t="shared" si="0"/>
        <v>-1743</v>
      </c>
      <c r="G65" s="41">
        <f t="shared" si="1"/>
        <v>152</v>
      </c>
      <c r="H65" s="81">
        <f t="shared" si="2"/>
        <v>-0.77055702917771884</v>
      </c>
      <c r="I65" s="133">
        <f t="shared" si="3"/>
        <v>0.41416893732970017</v>
      </c>
    </row>
    <row r="66" spans="1:9" ht="15" customHeight="1" x14ac:dyDescent="0.2">
      <c r="B66" s="108" t="s">
        <v>55</v>
      </c>
      <c r="C66" s="57">
        <v>61638</v>
      </c>
      <c r="D66" s="57">
        <v>9638</v>
      </c>
      <c r="E66" s="57">
        <v>24242</v>
      </c>
      <c r="F66" s="57">
        <f t="shared" si="0"/>
        <v>-37396</v>
      </c>
      <c r="G66" s="57">
        <f t="shared" si="1"/>
        <v>14604</v>
      </c>
      <c r="H66" s="63">
        <f t="shared" si="2"/>
        <v>-0.60670365683506922</v>
      </c>
      <c r="I66" s="134">
        <f t="shared" si="3"/>
        <v>1.5152521269973023</v>
      </c>
    </row>
    <row r="67" spans="1:9" x14ac:dyDescent="0.2">
      <c r="B67" s="109" t="s">
        <v>56</v>
      </c>
      <c r="C67" s="56">
        <v>474</v>
      </c>
      <c r="D67" s="56">
        <v>102</v>
      </c>
      <c r="E67" s="56">
        <v>378</v>
      </c>
      <c r="F67" s="58">
        <f t="shared" si="0"/>
        <v>-96</v>
      </c>
      <c r="G67" s="58">
        <f t="shared" si="1"/>
        <v>276</v>
      </c>
      <c r="H67" s="76">
        <f t="shared" si="2"/>
        <v>-0.20253164556962022</v>
      </c>
      <c r="I67" s="135">
        <f t="shared" si="3"/>
        <v>2.7058823529411766</v>
      </c>
    </row>
    <row r="68" spans="1:9" ht="12.75" x14ac:dyDescent="0.2">
      <c r="A68" s="11"/>
      <c r="B68" s="113" t="s">
        <v>222</v>
      </c>
      <c r="C68" s="41">
        <v>0</v>
      </c>
      <c r="D68" s="41">
        <v>0</v>
      </c>
      <c r="E68" s="41">
        <v>0</v>
      </c>
      <c r="F68" s="41">
        <f t="shared" si="0"/>
        <v>0</v>
      </c>
      <c r="G68" s="41">
        <f t="shared" si="1"/>
        <v>0</v>
      </c>
      <c r="H68" s="81"/>
      <c r="I68" s="133"/>
    </row>
    <row r="69" spans="1:9" ht="15" customHeight="1" x14ac:dyDescent="0.2">
      <c r="A69" s="11"/>
      <c r="B69" s="114" t="s">
        <v>57</v>
      </c>
      <c r="C69" s="41">
        <v>31</v>
      </c>
      <c r="D69" s="41">
        <v>8</v>
      </c>
      <c r="E69" s="41">
        <v>22</v>
      </c>
      <c r="F69" s="41">
        <f t="shared" si="0"/>
        <v>-9</v>
      </c>
      <c r="G69" s="41">
        <f t="shared" si="1"/>
        <v>14</v>
      </c>
      <c r="H69" s="81">
        <f t="shared" ref="H69:H87" si="8">E69/C69-1</f>
        <v>-0.29032258064516125</v>
      </c>
      <c r="I69" s="133">
        <f t="shared" ref="I69:I87" si="9">E69/D69-1</f>
        <v>1.75</v>
      </c>
    </row>
    <row r="70" spans="1:9" ht="12.75" x14ac:dyDescent="0.2">
      <c r="A70" s="11"/>
      <c r="B70" s="114" t="s">
        <v>155</v>
      </c>
      <c r="C70" s="41">
        <v>3</v>
      </c>
      <c r="D70" s="41">
        <v>2</v>
      </c>
      <c r="E70" s="41">
        <v>1</v>
      </c>
      <c r="F70" s="41">
        <f t="shared" ref="F70:F133" si="10">E70-C70</f>
        <v>-2</v>
      </c>
      <c r="G70" s="41">
        <f t="shared" ref="G70:G133" si="11">E70-D70</f>
        <v>-1</v>
      </c>
      <c r="H70" s="81">
        <f t="shared" si="8"/>
        <v>-0.66666666666666674</v>
      </c>
      <c r="I70" s="133">
        <f t="shared" si="9"/>
        <v>-0.5</v>
      </c>
    </row>
    <row r="71" spans="1:9" ht="12.75" x14ac:dyDescent="0.2">
      <c r="A71" s="11"/>
      <c r="B71" s="114" t="s">
        <v>58</v>
      </c>
      <c r="C71" s="41">
        <v>5</v>
      </c>
      <c r="D71" s="41">
        <v>1</v>
      </c>
      <c r="E71" s="41">
        <v>2</v>
      </c>
      <c r="F71" s="41">
        <f t="shared" si="10"/>
        <v>-3</v>
      </c>
      <c r="G71" s="41">
        <f t="shared" si="11"/>
        <v>1</v>
      </c>
      <c r="H71" s="81">
        <f t="shared" si="8"/>
        <v>-0.6</v>
      </c>
      <c r="I71" s="133">
        <f t="shared" si="9"/>
        <v>1</v>
      </c>
    </row>
    <row r="72" spans="1:9" ht="12.75" x14ac:dyDescent="0.2">
      <c r="A72" s="11"/>
      <c r="B72" s="114" t="s">
        <v>186</v>
      </c>
      <c r="C72" s="41">
        <v>4</v>
      </c>
      <c r="D72" s="41">
        <v>0</v>
      </c>
      <c r="E72" s="41">
        <v>14</v>
      </c>
      <c r="F72" s="41">
        <f t="shared" si="10"/>
        <v>10</v>
      </c>
      <c r="G72" s="41">
        <f t="shared" si="11"/>
        <v>14</v>
      </c>
      <c r="H72" s="81">
        <f t="shared" si="8"/>
        <v>2.5</v>
      </c>
      <c r="I72" s="133"/>
    </row>
    <row r="73" spans="1:9" ht="15" customHeight="1" x14ac:dyDescent="0.2">
      <c r="A73" s="11"/>
      <c r="B73" s="114" t="s">
        <v>74</v>
      </c>
      <c r="C73" s="41">
        <v>99</v>
      </c>
      <c r="D73" s="41">
        <v>17</v>
      </c>
      <c r="E73" s="41">
        <v>131</v>
      </c>
      <c r="F73" s="41">
        <f t="shared" si="10"/>
        <v>32</v>
      </c>
      <c r="G73" s="41">
        <f t="shared" si="11"/>
        <v>114</v>
      </c>
      <c r="H73" s="81">
        <f t="shared" si="8"/>
        <v>0.32323232323232332</v>
      </c>
      <c r="I73" s="133">
        <f t="shared" si="9"/>
        <v>6.7058823529411766</v>
      </c>
    </row>
    <row r="74" spans="1:9" ht="15" customHeight="1" x14ac:dyDescent="0.2">
      <c r="A74" s="11"/>
      <c r="B74" s="113" t="s">
        <v>75</v>
      </c>
      <c r="C74" s="41">
        <v>65</v>
      </c>
      <c r="D74" s="41">
        <v>19</v>
      </c>
      <c r="E74" s="41">
        <v>40</v>
      </c>
      <c r="F74" s="41">
        <f t="shared" si="10"/>
        <v>-25</v>
      </c>
      <c r="G74" s="41">
        <f t="shared" si="11"/>
        <v>21</v>
      </c>
      <c r="H74" s="81">
        <f t="shared" si="8"/>
        <v>-0.38461538461538458</v>
      </c>
      <c r="I74" s="133">
        <f t="shared" si="9"/>
        <v>1.1052631578947367</v>
      </c>
    </row>
    <row r="75" spans="1:9" ht="12.75" x14ac:dyDescent="0.2">
      <c r="A75" s="11"/>
      <c r="B75" s="114" t="s">
        <v>230</v>
      </c>
      <c r="C75" s="41">
        <v>0</v>
      </c>
      <c r="D75" s="41">
        <v>0</v>
      </c>
      <c r="E75" s="41">
        <v>0</v>
      </c>
      <c r="F75" s="41">
        <f t="shared" si="10"/>
        <v>0</v>
      </c>
      <c r="G75" s="41">
        <f t="shared" si="11"/>
        <v>0</v>
      </c>
      <c r="H75" s="81"/>
      <c r="I75" s="133"/>
    </row>
    <row r="76" spans="1:9" ht="16.5" customHeight="1" x14ac:dyDescent="0.2">
      <c r="A76" s="11"/>
      <c r="B76" s="114" t="s">
        <v>83</v>
      </c>
      <c r="C76" s="41">
        <v>0</v>
      </c>
      <c r="D76" s="41">
        <v>0</v>
      </c>
      <c r="E76" s="41">
        <v>0</v>
      </c>
      <c r="F76" s="41">
        <f t="shared" si="10"/>
        <v>0</v>
      </c>
      <c r="G76" s="41">
        <f t="shared" si="11"/>
        <v>0</v>
      </c>
      <c r="H76" s="81"/>
      <c r="I76" s="133"/>
    </row>
    <row r="77" spans="1:9" ht="15" customHeight="1" x14ac:dyDescent="0.2">
      <c r="A77" s="11"/>
      <c r="B77" s="114" t="s">
        <v>86</v>
      </c>
      <c r="C77" s="41">
        <v>36</v>
      </c>
      <c r="D77" s="41">
        <v>6</v>
      </c>
      <c r="E77" s="41">
        <v>8</v>
      </c>
      <c r="F77" s="41">
        <f t="shared" si="10"/>
        <v>-28</v>
      </c>
      <c r="G77" s="41">
        <f t="shared" si="11"/>
        <v>2</v>
      </c>
      <c r="H77" s="81">
        <f t="shared" si="8"/>
        <v>-0.77777777777777779</v>
      </c>
      <c r="I77" s="133">
        <f t="shared" si="9"/>
        <v>0.33333333333333326</v>
      </c>
    </row>
    <row r="78" spans="1:9" ht="14.25" customHeight="1" x14ac:dyDescent="0.2">
      <c r="A78" s="11"/>
      <c r="B78" s="114" t="s">
        <v>231</v>
      </c>
      <c r="C78" s="41">
        <v>0</v>
      </c>
      <c r="D78" s="41">
        <v>0</v>
      </c>
      <c r="E78" s="41">
        <v>0</v>
      </c>
      <c r="F78" s="41">
        <f t="shared" si="10"/>
        <v>0</v>
      </c>
      <c r="G78" s="41">
        <f t="shared" si="11"/>
        <v>0</v>
      </c>
      <c r="H78" s="81"/>
      <c r="I78" s="133"/>
    </row>
    <row r="79" spans="1:9" ht="12.75" x14ac:dyDescent="0.2">
      <c r="A79" s="11"/>
      <c r="B79" s="114" t="s">
        <v>102</v>
      </c>
      <c r="C79" s="41">
        <v>95</v>
      </c>
      <c r="D79" s="41">
        <v>22</v>
      </c>
      <c r="E79" s="41">
        <v>55</v>
      </c>
      <c r="F79" s="41">
        <f t="shared" si="10"/>
        <v>-40</v>
      </c>
      <c r="G79" s="41">
        <f t="shared" si="11"/>
        <v>33</v>
      </c>
      <c r="H79" s="81">
        <f t="shared" si="8"/>
        <v>-0.42105263157894735</v>
      </c>
      <c r="I79" s="133">
        <f t="shared" si="9"/>
        <v>1.5</v>
      </c>
    </row>
    <row r="80" spans="1:9" s="21" customFormat="1" ht="12.75" x14ac:dyDescent="0.2">
      <c r="A80" s="11"/>
      <c r="B80" s="114" t="s">
        <v>116</v>
      </c>
      <c r="C80" s="41">
        <v>0</v>
      </c>
      <c r="D80" s="41">
        <v>0</v>
      </c>
      <c r="E80" s="41">
        <v>0</v>
      </c>
      <c r="F80" s="41">
        <f t="shared" si="10"/>
        <v>0</v>
      </c>
      <c r="G80" s="41">
        <f t="shared" si="11"/>
        <v>0</v>
      </c>
      <c r="H80" s="81"/>
      <c r="I80" s="133"/>
    </row>
    <row r="81" spans="1:9" ht="12.75" x14ac:dyDescent="0.2">
      <c r="A81" s="11"/>
      <c r="B81" s="114" t="s">
        <v>228</v>
      </c>
      <c r="C81" s="41">
        <v>0</v>
      </c>
      <c r="D81" s="41">
        <v>0</v>
      </c>
      <c r="E81" s="41">
        <v>0</v>
      </c>
      <c r="F81" s="41">
        <f t="shared" si="10"/>
        <v>0</v>
      </c>
      <c r="G81" s="41">
        <f t="shared" si="11"/>
        <v>0</v>
      </c>
      <c r="H81" s="81"/>
      <c r="I81" s="133"/>
    </row>
    <row r="82" spans="1:9" s="10" customFormat="1" ht="12.75" x14ac:dyDescent="0.2">
      <c r="A82" s="11"/>
      <c r="B82" s="114" t="s">
        <v>131</v>
      </c>
      <c r="C82" s="41">
        <v>1</v>
      </c>
      <c r="D82" s="41">
        <v>0</v>
      </c>
      <c r="E82" s="41">
        <v>1</v>
      </c>
      <c r="F82" s="41">
        <f t="shared" si="10"/>
        <v>0</v>
      </c>
      <c r="G82" s="41">
        <f t="shared" si="11"/>
        <v>1</v>
      </c>
      <c r="H82" s="81">
        <f t="shared" si="8"/>
        <v>0</v>
      </c>
      <c r="I82" s="133"/>
    </row>
    <row r="83" spans="1:9" s="21" customFormat="1" ht="12.75" x14ac:dyDescent="0.2">
      <c r="A83" s="11"/>
      <c r="B83" s="114" t="s">
        <v>132</v>
      </c>
      <c r="C83" s="41">
        <v>68</v>
      </c>
      <c r="D83" s="41">
        <v>13</v>
      </c>
      <c r="E83" s="41">
        <v>77</v>
      </c>
      <c r="F83" s="41">
        <f t="shared" si="10"/>
        <v>9</v>
      </c>
      <c r="G83" s="41">
        <f t="shared" si="11"/>
        <v>64</v>
      </c>
      <c r="H83" s="81">
        <f t="shared" si="8"/>
        <v>0.13235294117647056</v>
      </c>
      <c r="I83" s="133">
        <f t="shared" si="9"/>
        <v>4.9230769230769234</v>
      </c>
    </row>
    <row r="84" spans="1:9" ht="15" customHeight="1" x14ac:dyDescent="0.2">
      <c r="A84" s="11"/>
      <c r="B84" s="114" t="s">
        <v>191</v>
      </c>
      <c r="C84" s="41">
        <v>1</v>
      </c>
      <c r="D84" s="41">
        <v>0</v>
      </c>
      <c r="E84" s="41">
        <v>6</v>
      </c>
      <c r="F84" s="41">
        <f t="shared" si="10"/>
        <v>5</v>
      </c>
      <c r="G84" s="41">
        <f t="shared" si="11"/>
        <v>6</v>
      </c>
      <c r="H84" s="81">
        <f t="shared" si="8"/>
        <v>5</v>
      </c>
      <c r="I84" s="133"/>
    </row>
    <row r="85" spans="1:9" ht="15" customHeight="1" x14ac:dyDescent="0.2">
      <c r="A85" s="11"/>
      <c r="B85" s="114" t="s">
        <v>141</v>
      </c>
      <c r="C85" s="41">
        <v>14</v>
      </c>
      <c r="D85" s="41">
        <v>5</v>
      </c>
      <c r="E85" s="41">
        <v>2</v>
      </c>
      <c r="F85" s="41">
        <f t="shared" si="10"/>
        <v>-12</v>
      </c>
      <c r="G85" s="41">
        <f t="shared" si="11"/>
        <v>-3</v>
      </c>
      <c r="H85" s="81">
        <f t="shared" si="8"/>
        <v>-0.85714285714285721</v>
      </c>
      <c r="I85" s="133">
        <f t="shared" si="9"/>
        <v>-0.6</v>
      </c>
    </row>
    <row r="86" spans="1:9" ht="15" customHeight="1" x14ac:dyDescent="0.2">
      <c r="A86" s="11"/>
      <c r="B86" s="114" t="s">
        <v>142</v>
      </c>
      <c r="C86" s="41">
        <v>42</v>
      </c>
      <c r="D86" s="41">
        <v>4</v>
      </c>
      <c r="E86" s="41">
        <v>16</v>
      </c>
      <c r="F86" s="41">
        <f t="shared" si="10"/>
        <v>-26</v>
      </c>
      <c r="G86" s="41">
        <f t="shared" si="11"/>
        <v>12</v>
      </c>
      <c r="H86" s="81">
        <f t="shared" si="8"/>
        <v>-0.61904761904761907</v>
      </c>
      <c r="I86" s="133">
        <f t="shared" si="9"/>
        <v>3</v>
      </c>
    </row>
    <row r="87" spans="1:9" ht="15" customHeight="1" x14ac:dyDescent="0.2">
      <c r="A87" s="11"/>
      <c r="B87" s="114" t="s">
        <v>152</v>
      </c>
      <c r="C87" s="41">
        <v>10</v>
      </c>
      <c r="D87" s="41">
        <v>5</v>
      </c>
      <c r="E87" s="41">
        <v>3</v>
      </c>
      <c r="F87" s="41">
        <f t="shared" si="10"/>
        <v>-7</v>
      </c>
      <c r="G87" s="41">
        <f t="shared" si="11"/>
        <v>-2</v>
      </c>
      <c r="H87" s="81">
        <f t="shared" si="8"/>
        <v>-0.7</v>
      </c>
      <c r="I87" s="133">
        <f t="shared" si="9"/>
        <v>-0.4</v>
      </c>
    </row>
    <row r="88" spans="1:9" ht="15" customHeight="1" x14ac:dyDescent="0.2">
      <c r="B88" s="109" t="s">
        <v>196</v>
      </c>
      <c r="C88" s="56">
        <v>376</v>
      </c>
      <c r="D88" s="56">
        <v>77</v>
      </c>
      <c r="E88" s="56">
        <v>105</v>
      </c>
      <c r="F88" s="56">
        <f t="shared" si="10"/>
        <v>-271</v>
      </c>
      <c r="G88" s="56">
        <f t="shared" si="11"/>
        <v>28</v>
      </c>
      <c r="H88" s="76">
        <f t="shared" ref="H88:H138" si="12">E88/C88-1</f>
        <v>-0.7207446808510638</v>
      </c>
      <c r="I88" s="132">
        <f t="shared" ref="I88:I138" si="13">E88/D88-1</f>
        <v>0.36363636363636354</v>
      </c>
    </row>
    <row r="89" spans="1:9" ht="15" customHeight="1" x14ac:dyDescent="0.2">
      <c r="B89" s="114" t="s">
        <v>187</v>
      </c>
      <c r="C89" s="41">
        <v>14</v>
      </c>
      <c r="D89" s="41">
        <v>4</v>
      </c>
      <c r="E89" s="41">
        <v>5</v>
      </c>
      <c r="F89" s="41">
        <f t="shared" si="10"/>
        <v>-9</v>
      </c>
      <c r="G89" s="41">
        <f t="shared" si="11"/>
        <v>1</v>
      </c>
      <c r="H89" s="81">
        <f t="shared" si="12"/>
        <v>-0.64285714285714279</v>
      </c>
      <c r="I89" s="133">
        <f t="shared" si="13"/>
        <v>0.25</v>
      </c>
    </row>
    <row r="90" spans="1:9" ht="15" customHeight="1" x14ac:dyDescent="0.2">
      <c r="B90" s="114" t="s">
        <v>156</v>
      </c>
      <c r="C90" s="41">
        <v>46</v>
      </c>
      <c r="D90" s="41">
        <v>11</v>
      </c>
      <c r="E90" s="41">
        <v>9</v>
      </c>
      <c r="F90" s="41">
        <f t="shared" si="10"/>
        <v>-37</v>
      </c>
      <c r="G90" s="41">
        <f t="shared" si="11"/>
        <v>-2</v>
      </c>
      <c r="H90" s="81">
        <f t="shared" si="12"/>
        <v>-0.80434782608695654</v>
      </c>
      <c r="I90" s="133">
        <f t="shared" si="13"/>
        <v>-0.18181818181818177</v>
      </c>
    </row>
    <row r="91" spans="1:9" ht="12" x14ac:dyDescent="0.2">
      <c r="B91" s="114" t="s">
        <v>100</v>
      </c>
      <c r="C91" s="41">
        <v>141</v>
      </c>
      <c r="D91" s="41">
        <v>25</v>
      </c>
      <c r="E91" s="41">
        <v>23</v>
      </c>
      <c r="F91" s="41">
        <f t="shared" si="10"/>
        <v>-118</v>
      </c>
      <c r="G91" s="41">
        <f t="shared" si="11"/>
        <v>-2</v>
      </c>
      <c r="H91" s="81">
        <f t="shared" si="12"/>
        <v>-0.83687943262411346</v>
      </c>
      <c r="I91" s="133">
        <f t="shared" si="13"/>
        <v>-7.999999999999996E-2</v>
      </c>
    </row>
    <row r="92" spans="1:9" ht="15" customHeight="1" x14ac:dyDescent="0.2">
      <c r="B92" s="114" t="s">
        <v>165</v>
      </c>
      <c r="C92" s="41">
        <v>6</v>
      </c>
      <c r="D92" s="41">
        <v>2</v>
      </c>
      <c r="E92" s="41">
        <v>2</v>
      </c>
      <c r="F92" s="41">
        <f t="shared" si="10"/>
        <v>-4</v>
      </c>
      <c r="G92" s="41">
        <f t="shared" si="11"/>
        <v>0</v>
      </c>
      <c r="H92" s="81">
        <f t="shared" si="12"/>
        <v>-0.66666666666666674</v>
      </c>
      <c r="I92" s="133">
        <f t="shared" si="13"/>
        <v>0</v>
      </c>
    </row>
    <row r="93" spans="1:9" ht="12" x14ac:dyDescent="0.2">
      <c r="B93" s="114" t="s">
        <v>120</v>
      </c>
      <c r="C93" s="41">
        <v>82</v>
      </c>
      <c r="D93" s="41">
        <v>10</v>
      </c>
      <c r="E93" s="41">
        <v>25</v>
      </c>
      <c r="F93" s="41">
        <f t="shared" si="10"/>
        <v>-57</v>
      </c>
      <c r="G93" s="41">
        <f t="shared" si="11"/>
        <v>15</v>
      </c>
      <c r="H93" s="81">
        <f t="shared" si="12"/>
        <v>-0.69512195121951215</v>
      </c>
      <c r="I93" s="133">
        <f t="shared" si="13"/>
        <v>1.5</v>
      </c>
    </row>
    <row r="94" spans="1:9" ht="15" customHeight="1" x14ac:dyDescent="0.2">
      <c r="B94" s="114" t="s">
        <v>125</v>
      </c>
      <c r="C94" s="41">
        <v>49</v>
      </c>
      <c r="D94" s="41">
        <v>15</v>
      </c>
      <c r="E94" s="41">
        <v>29</v>
      </c>
      <c r="F94" s="41">
        <f t="shared" si="10"/>
        <v>-20</v>
      </c>
      <c r="G94" s="41">
        <f t="shared" si="11"/>
        <v>14</v>
      </c>
      <c r="H94" s="81">
        <f t="shared" si="12"/>
        <v>-0.40816326530612246</v>
      </c>
      <c r="I94" s="133">
        <f t="shared" si="13"/>
        <v>0.93333333333333335</v>
      </c>
    </row>
    <row r="95" spans="1:9" ht="15" customHeight="1" x14ac:dyDescent="0.2">
      <c r="B95" s="114" t="s">
        <v>153</v>
      </c>
      <c r="C95" s="41">
        <v>38</v>
      </c>
      <c r="D95" s="41">
        <v>10</v>
      </c>
      <c r="E95" s="41">
        <v>12</v>
      </c>
      <c r="F95" s="41">
        <f t="shared" si="10"/>
        <v>-26</v>
      </c>
      <c r="G95" s="41">
        <f t="shared" si="11"/>
        <v>2</v>
      </c>
      <c r="H95" s="81">
        <f t="shared" si="12"/>
        <v>-0.68421052631578949</v>
      </c>
      <c r="I95" s="133">
        <f t="shared" si="13"/>
        <v>0.19999999999999996</v>
      </c>
    </row>
    <row r="96" spans="1:9" ht="15" customHeight="1" x14ac:dyDescent="0.2">
      <c r="A96" s="12"/>
      <c r="B96" s="109" t="s">
        <v>197</v>
      </c>
      <c r="C96" s="56">
        <v>55468</v>
      </c>
      <c r="D96" s="56">
        <v>8512</v>
      </c>
      <c r="E96" s="56">
        <v>22227</v>
      </c>
      <c r="F96" s="56">
        <f t="shared" si="10"/>
        <v>-33241</v>
      </c>
      <c r="G96" s="56">
        <f t="shared" si="11"/>
        <v>13715</v>
      </c>
      <c r="H96" s="76">
        <f t="shared" si="12"/>
        <v>-0.59928246917141414</v>
      </c>
      <c r="I96" s="132">
        <f t="shared" si="13"/>
        <v>1.6112546992481205</v>
      </c>
    </row>
    <row r="97" spans="2:9" ht="15" customHeight="1" x14ac:dyDescent="0.2">
      <c r="B97" s="110" t="s">
        <v>64</v>
      </c>
      <c r="C97" s="41">
        <v>46558</v>
      </c>
      <c r="D97" s="41">
        <v>7384</v>
      </c>
      <c r="E97" s="41">
        <v>19470</v>
      </c>
      <c r="F97" s="41">
        <f t="shared" si="10"/>
        <v>-27088</v>
      </c>
      <c r="G97" s="41">
        <f t="shared" si="11"/>
        <v>12086</v>
      </c>
      <c r="H97" s="81">
        <f t="shared" si="12"/>
        <v>-0.58181193350229821</v>
      </c>
      <c r="I97" s="133">
        <f t="shared" si="13"/>
        <v>1.6367822318526546</v>
      </c>
    </row>
    <row r="98" spans="2:9" ht="15" customHeight="1" x14ac:dyDescent="0.2">
      <c r="B98" s="110" t="s">
        <v>95</v>
      </c>
      <c r="C98" s="41">
        <v>7870</v>
      </c>
      <c r="D98" s="41">
        <v>963</v>
      </c>
      <c r="E98" s="41">
        <v>2404</v>
      </c>
      <c r="F98" s="41">
        <f t="shared" si="10"/>
        <v>-5466</v>
      </c>
      <c r="G98" s="41">
        <f t="shared" si="11"/>
        <v>1441</v>
      </c>
      <c r="H98" s="81">
        <f t="shared" si="12"/>
        <v>-0.69453621346886907</v>
      </c>
      <c r="I98" s="133">
        <f t="shared" si="13"/>
        <v>1.4963655244029077</v>
      </c>
    </row>
    <row r="99" spans="2:9" ht="15" customHeight="1" x14ac:dyDescent="0.2">
      <c r="B99" s="110" t="s">
        <v>110</v>
      </c>
      <c r="C99" s="41">
        <v>1040</v>
      </c>
      <c r="D99" s="41">
        <v>165</v>
      </c>
      <c r="E99" s="41">
        <v>353</v>
      </c>
      <c r="F99" s="41">
        <f t="shared" si="10"/>
        <v>-687</v>
      </c>
      <c r="G99" s="41">
        <f t="shared" si="11"/>
        <v>188</v>
      </c>
      <c r="H99" s="81">
        <f t="shared" si="12"/>
        <v>-0.66057692307692306</v>
      </c>
      <c r="I99" s="133">
        <f t="shared" si="13"/>
        <v>1.1393939393939392</v>
      </c>
    </row>
    <row r="100" spans="2:9" ht="15" customHeight="1" x14ac:dyDescent="0.2">
      <c r="B100" s="109" t="s">
        <v>198</v>
      </c>
      <c r="C100" s="56">
        <v>5320</v>
      </c>
      <c r="D100" s="56">
        <v>947</v>
      </c>
      <c r="E100" s="56">
        <v>1532</v>
      </c>
      <c r="F100" s="56">
        <f t="shared" si="10"/>
        <v>-3788</v>
      </c>
      <c r="G100" s="56">
        <f t="shared" si="11"/>
        <v>585</v>
      </c>
      <c r="H100" s="76">
        <f t="shared" si="12"/>
        <v>-0.7120300751879699</v>
      </c>
      <c r="I100" s="132">
        <f t="shared" si="13"/>
        <v>0.61774023231256603</v>
      </c>
    </row>
    <row r="101" spans="2:9" ht="15" customHeight="1" x14ac:dyDescent="0.2">
      <c r="B101" s="111" t="s">
        <v>66</v>
      </c>
      <c r="C101" s="41">
        <v>817</v>
      </c>
      <c r="D101" s="41">
        <v>146</v>
      </c>
      <c r="E101" s="41">
        <v>181</v>
      </c>
      <c r="F101" s="41">
        <f t="shared" si="10"/>
        <v>-636</v>
      </c>
      <c r="G101" s="41">
        <f t="shared" si="11"/>
        <v>35</v>
      </c>
      <c r="H101" s="81">
        <f t="shared" si="12"/>
        <v>-0.77845777233782132</v>
      </c>
      <c r="I101" s="133">
        <f t="shared" si="13"/>
        <v>0.23972602739726034</v>
      </c>
    </row>
    <row r="102" spans="2:9" s="21" customFormat="1" ht="15" customHeight="1" x14ac:dyDescent="0.2">
      <c r="B102" s="111" t="s">
        <v>70</v>
      </c>
      <c r="C102" s="41">
        <v>48</v>
      </c>
      <c r="D102" s="41">
        <v>17</v>
      </c>
      <c r="E102" s="41">
        <v>17</v>
      </c>
      <c r="F102" s="41">
        <f t="shared" si="10"/>
        <v>-31</v>
      </c>
      <c r="G102" s="41">
        <f t="shared" si="11"/>
        <v>0</v>
      </c>
      <c r="H102" s="81">
        <f t="shared" si="12"/>
        <v>-0.64583333333333326</v>
      </c>
      <c r="I102" s="133">
        <f t="shared" si="13"/>
        <v>0</v>
      </c>
    </row>
    <row r="103" spans="2:9" ht="15" customHeight="1" x14ac:dyDescent="0.2">
      <c r="B103" s="111" t="s">
        <v>71</v>
      </c>
      <c r="C103" s="41">
        <v>2750</v>
      </c>
      <c r="D103" s="41">
        <v>422</v>
      </c>
      <c r="E103" s="41">
        <v>671</v>
      </c>
      <c r="F103" s="41">
        <f t="shared" si="10"/>
        <v>-2079</v>
      </c>
      <c r="G103" s="41">
        <f t="shared" si="11"/>
        <v>249</v>
      </c>
      <c r="H103" s="81">
        <f t="shared" si="12"/>
        <v>-0.75600000000000001</v>
      </c>
      <c r="I103" s="133">
        <f t="shared" si="13"/>
        <v>0.59004739336492884</v>
      </c>
    </row>
    <row r="104" spans="2:9" ht="15" customHeight="1" x14ac:dyDescent="0.2">
      <c r="B104" s="111" t="s">
        <v>229</v>
      </c>
      <c r="C104" s="41">
        <v>2</v>
      </c>
      <c r="D104" s="41">
        <v>2</v>
      </c>
      <c r="E104" s="41">
        <v>1</v>
      </c>
      <c r="F104" s="41">
        <f t="shared" si="10"/>
        <v>-1</v>
      </c>
      <c r="G104" s="41">
        <f t="shared" si="11"/>
        <v>-1</v>
      </c>
      <c r="H104" s="81">
        <f t="shared" si="12"/>
        <v>-0.5</v>
      </c>
      <c r="I104" s="133">
        <f t="shared" si="13"/>
        <v>-0.5</v>
      </c>
    </row>
    <row r="105" spans="2:9" ht="15" customHeight="1" x14ac:dyDescent="0.2">
      <c r="B105" s="111" t="s">
        <v>78</v>
      </c>
      <c r="C105" s="41">
        <v>163</v>
      </c>
      <c r="D105" s="41">
        <v>37</v>
      </c>
      <c r="E105" s="41">
        <v>65</v>
      </c>
      <c r="F105" s="41">
        <f t="shared" si="10"/>
        <v>-98</v>
      </c>
      <c r="G105" s="41">
        <f t="shared" si="11"/>
        <v>28</v>
      </c>
      <c r="H105" s="81">
        <f t="shared" si="12"/>
        <v>-0.60122699386503076</v>
      </c>
      <c r="I105" s="133">
        <f t="shared" si="13"/>
        <v>0.7567567567567568</v>
      </c>
    </row>
    <row r="106" spans="2:9" ht="12" x14ac:dyDescent="0.2">
      <c r="B106" s="111" t="s">
        <v>81</v>
      </c>
      <c r="C106" s="41">
        <v>97</v>
      </c>
      <c r="D106" s="41">
        <v>23</v>
      </c>
      <c r="E106" s="41">
        <v>70</v>
      </c>
      <c r="F106" s="41">
        <f t="shared" si="10"/>
        <v>-27</v>
      </c>
      <c r="G106" s="41">
        <f t="shared" si="11"/>
        <v>47</v>
      </c>
      <c r="H106" s="81">
        <f t="shared" si="12"/>
        <v>-0.27835051546391754</v>
      </c>
      <c r="I106" s="133">
        <f t="shared" si="13"/>
        <v>2.0434782608695654</v>
      </c>
    </row>
    <row r="107" spans="2:9" ht="15" customHeight="1" x14ac:dyDescent="0.2">
      <c r="B107" s="111" t="s">
        <v>298</v>
      </c>
      <c r="C107" s="41">
        <v>784</v>
      </c>
      <c r="D107" s="41">
        <v>175</v>
      </c>
      <c r="E107" s="41">
        <v>282</v>
      </c>
      <c r="F107" s="41">
        <f t="shared" si="10"/>
        <v>-502</v>
      </c>
      <c r="G107" s="41">
        <f t="shared" si="11"/>
        <v>107</v>
      </c>
      <c r="H107" s="81">
        <f t="shared" si="12"/>
        <v>-0.64030612244897966</v>
      </c>
      <c r="I107" s="133">
        <f t="shared" si="13"/>
        <v>0.61142857142857143</v>
      </c>
    </row>
    <row r="108" spans="2:9" ht="15" customHeight="1" x14ac:dyDescent="0.2">
      <c r="B108" s="114" t="s">
        <v>122</v>
      </c>
      <c r="C108" s="41">
        <v>22</v>
      </c>
      <c r="D108" s="41">
        <v>8</v>
      </c>
      <c r="E108" s="41">
        <v>12</v>
      </c>
      <c r="F108" s="41">
        <f t="shared" si="10"/>
        <v>-10</v>
      </c>
      <c r="G108" s="41">
        <f t="shared" si="11"/>
        <v>4</v>
      </c>
      <c r="H108" s="81">
        <f t="shared" si="12"/>
        <v>-0.45454545454545459</v>
      </c>
      <c r="I108" s="133">
        <f t="shared" si="13"/>
        <v>0.5</v>
      </c>
    </row>
    <row r="109" spans="2:9" ht="15" customHeight="1" x14ac:dyDescent="0.2">
      <c r="B109" s="111" t="s">
        <v>123</v>
      </c>
      <c r="C109" s="41">
        <v>164</v>
      </c>
      <c r="D109" s="41">
        <v>56</v>
      </c>
      <c r="E109" s="41">
        <v>110</v>
      </c>
      <c r="F109" s="41">
        <f t="shared" si="10"/>
        <v>-54</v>
      </c>
      <c r="G109" s="41">
        <f t="shared" si="11"/>
        <v>54</v>
      </c>
      <c r="H109" s="81">
        <f t="shared" si="12"/>
        <v>-0.32926829268292679</v>
      </c>
      <c r="I109" s="133">
        <f t="shared" si="13"/>
        <v>0.96428571428571419</v>
      </c>
    </row>
    <row r="110" spans="2:9" ht="15" customHeight="1" x14ac:dyDescent="0.2">
      <c r="B110" s="111" t="s">
        <v>243</v>
      </c>
      <c r="C110" s="41">
        <v>1</v>
      </c>
      <c r="D110" s="41">
        <v>0</v>
      </c>
      <c r="E110" s="41">
        <v>0</v>
      </c>
      <c r="F110" s="41">
        <f t="shared" si="10"/>
        <v>-1</v>
      </c>
      <c r="G110" s="41">
        <f t="shared" si="11"/>
        <v>0</v>
      </c>
      <c r="H110" s="81">
        <f t="shared" si="12"/>
        <v>-1</v>
      </c>
      <c r="I110" s="133"/>
    </row>
    <row r="111" spans="2:9" s="21" customFormat="1" ht="15" customHeight="1" x14ac:dyDescent="0.2">
      <c r="B111" s="111" t="s">
        <v>244</v>
      </c>
      <c r="C111" s="41">
        <v>7</v>
      </c>
      <c r="D111" s="41">
        <v>1</v>
      </c>
      <c r="E111" s="41">
        <v>3</v>
      </c>
      <c r="F111" s="41">
        <f t="shared" si="10"/>
        <v>-4</v>
      </c>
      <c r="G111" s="41">
        <f t="shared" si="11"/>
        <v>2</v>
      </c>
      <c r="H111" s="81">
        <f t="shared" si="12"/>
        <v>-0.5714285714285714</v>
      </c>
      <c r="I111" s="133">
        <f t="shared" si="13"/>
        <v>2</v>
      </c>
    </row>
    <row r="112" spans="2:9" ht="15" customHeight="1" x14ac:dyDescent="0.2">
      <c r="B112" s="111" t="s">
        <v>146</v>
      </c>
      <c r="C112" s="41">
        <v>142</v>
      </c>
      <c r="D112" s="41">
        <v>12</v>
      </c>
      <c r="E112" s="41">
        <v>27</v>
      </c>
      <c r="F112" s="41">
        <f t="shared" si="10"/>
        <v>-115</v>
      </c>
      <c r="G112" s="41">
        <f t="shared" si="11"/>
        <v>15</v>
      </c>
      <c r="H112" s="81">
        <f t="shared" si="12"/>
        <v>-0.8098591549295775</v>
      </c>
      <c r="I112" s="133">
        <f t="shared" si="13"/>
        <v>1.25</v>
      </c>
    </row>
    <row r="113" spans="2:9" ht="16.5" customHeight="1" x14ac:dyDescent="0.2">
      <c r="B113" s="113" t="s">
        <v>150</v>
      </c>
      <c r="C113" s="41">
        <v>323</v>
      </c>
      <c r="D113" s="41">
        <v>48</v>
      </c>
      <c r="E113" s="41">
        <v>93</v>
      </c>
      <c r="F113" s="41">
        <f t="shared" si="10"/>
        <v>-230</v>
      </c>
      <c r="G113" s="41">
        <f t="shared" si="11"/>
        <v>45</v>
      </c>
      <c r="H113" s="81">
        <f t="shared" si="12"/>
        <v>-0.71207430340557276</v>
      </c>
      <c r="I113" s="133">
        <f t="shared" si="13"/>
        <v>0.9375</v>
      </c>
    </row>
    <row r="114" spans="2:9" ht="33.75" customHeight="1" x14ac:dyDescent="0.2">
      <c r="B114" s="115" t="s">
        <v>199</v>
      </c>
      <c r="C114" s="57">
        <v>337672</v>
      </c>
      <c r="D114" s="57">
        <v>46073</v>
      </c>
      <c r="E114" s="57">
        <v>73480</v>
      </c>
      <c r="F114" s="57">
        <f t="shared" si="10"/>
        <v>-264192</v>
      </c>
      <c r="G114" s="57">
        <f t="shared" si="11"/>
        <v>27407</v>
      </c>
      <c r="H114" s="63">
        <f t="shared" si="12"/>
        <v>-0.78239238077187334</v>
      </c>
      <c r="I114" s="134">
        <f t="shared" si="13"/>
        <v>0.59486033034532149</v>
      </c>
    </row>
    <row r="115" spans="2:9" ht="21.75" customHeight="1" x14ac:dyDescent="0.2">
      <c r="B115" s="109" t="s">
        <v>200</v>
      </c>
      <c r="C115" s="56">
        <v>74655</v>
      </c>
      <c r="D115" s="56">
        <v>6592</v>
      </c>
      <c r="E115" s="56">
        <v>5088</v>
      </c>
      <c r="F115" s="56">
        <f t="shared" si="10"/>
        <v>-69567</v>
      </c>
      <c r="G115" s="56">
        <f t="shared" si="11"/>
        <v>-1504</v>
      </c>
      <c r="H115" s="76">
        <f t="shared" si="12"/>
        <v>-0.93184649387181029</v>
      </c>
      <c r="I115" s="132">
        <f t="shared" si="13"/>
        <v>-0.22815533980582525</v>
      </c>
    </row>
    <row r="116" spans="2:9" ht="12" x14ac:dyDescent="0.2">
      <c r="B116" s="116" t="s">
        <v>87</v>
      </c>
      <c r="C116" s="41">
        <v>9413</v>
      </c>
      <c r="D116" s="41">
        <v>1101</v>
      </c>
      <c r="E116" s="41">
        <v>547</v>
      </c>
      <c r="F116" s="41">
        <f t="shared" si="10"/>
        <v>-8866</v>
      </c>
      <c r="G116" s="41">
        <f t="shared" si="11"/>
        <v>-554</v>
      </c>
      <c r="H116" s="81">
        <f t="shared" si="12"/>
        <v>-0.94188887708488256</v>
      </c>
      <c r="I116" s="133">
        <f t="shared" si="13"/>
        <v>-0.50317892824704813</v>
      </c>
    </row>
    <row r="117" spans="2:9" ht="15" customHeight="1" x14ac:dyDescent="0.2">
      <c r="B117" s="116" t="s">
        <v>99</v>
      </c>
      <c r="C117" s="41">
        <v>16642</v>
      </c>
      <c r="D117" s="41">
        <v>1099</v>
      </c>
      <c r="E117" s="41">
        <v>908</v>
      </c>
      <c r="F117" s="41">
        <f t="shared" si="10"/>
        <v>-15734</v>
      </c>
      <c r="G117" s="41">
        <f t="shared" si="11"/>
        <v>-191</v>
      </c>
      <c r="H117" s="81">
        <f t="shared" si="12"/>
        <v>-0.94543925009013341</v>
      </c>
      <c r="I117" s="133">
        <f t="shared" si="13"/>
        <v>-0.17379435850773428</v>
      </c>
    </row>
    <row r="118" spans="2:9" ht="12" x14ac:dyDescent="0.2">
      <c r="B118" s="116" t="s">
        <v>113</v>
      </c>
      <c r="C118" s="41">
        <v>380</v>
      </c>
      <c r="D118" s="41">
        <v>16</v>
      </c>
      <c r="E118" s="41">
        <v>70</v>
      </c>
      <c r="F118" s="41">
        <f t="shared" si="10"/>
        <v>-310</v>
      </c>
      <c r="G118" s="41">
        <f t="shared" si="11"/>
        <v>54</v>
      </c>
      <c r="H118" s="81">
        <f t="shared" si="12"/>
        <v>-0.81578947368421051</v>
      </c>
      <c r="I118" s="133">
        <f t="shared" si="13"/>
        <v>3.375</v>
      </c>
    </row>
    <row r="119" spans="2:9" ht="15" customHeight="1" x14ac:dyDescent="0.2">
      <c r="B119" s="112" t="s">
        <v>139</v>
      </c>
      <c r="C119" s="41">
        <v>29</v>
      </c>
      <c r="D119" s="41">
        <v>3</v>
      </c>
      <c r="E119" s="41">
        <v>94</v>
      </c>
      <c r="F119" s="41">
        <f t="shared" si="10"/>
        <v>65</v>
      </c>
      <c r="G119" s="41">
        <f t="shared" si="11"/>
        <v>91</v>
      </c>
      <c r="H119" s="81">
        <f t="shared" si="12"/>
        <v>2.2413793103448274</v>
      </c>
      <c r="I119" s="133">
        <f t="shared" si="13"/>
        <v>30.333333333333332</v>
      </c>
    </row>
    <row r="120" spans="2:9" ht="12" x14ac:dyDescent="0.2">
      <c r="B120" s="112" t="s">
        <v>151</v>
      </c>
      <c r="C120" s="41">
        <v>48071</v>
      </c>
      <c r="D120" s="41">
        <v>4363</v>
      </c>
      <c r="E120" s="41">
        <v>3468</v>
      </c>
      <c r="F120" s="41">
        <f t="shared" si="10"/>
        <v>-44603</v>
      </c>
      <c r="G120" s="41">
        <f t="shared" si="11"/>
        <v>-895</v>
      </c>
      <c r="H120" s="81">
        <f t="shared" ref="H120:H121" si="14">E120/C120-1</f>
        <v>-0.92785671194691188</v>
      </c>
      <c r="I120" s="133">
        <f t="shared" si="13"/>
        <v>-0.20513408205363282</v>
      </c>
    </row>
    <row r="121" spans="2:9" ht="15" customHeight="1" x14ac:dyDescent="0.2">
      <c r="B121" s="112" t="s">
        <v>166</v>
      </c>
      <c r="C121" s="41">
        <v>36</v>
      </c>
      <c r="D121" s="41">
        <v>1</v>
      </c>
      <c r="E121" s="41">
        <v>0</v>
      </c>
      <c r="F121" s="41">
        <f t="shared" si="10"/>
        <v>-36</v>
      </c>
      <c r="G121" s="41">
        <f t="shared" si="11"/>
        <v>-1</v>
      </c>
      <c r="H121" s="81">
        <f t="shared" si="14"/>
        <v>-1</v>
      </c>
      <c r="I121" s="133">
        <f t="shared" si="13"/>
        <v>-1</v>
      </c>
    </row>
    <row r="122" spans="2:9" ht="15" customHeight="1" x14ac:dyDescent="0.2">
      <c r="B122" s="112" t="s">
        <v>161</v>
      </c>
      <c r="C122" s="41">
        <v>84</v>
      </c>
      <c r="D122" s="41">
        <v>9</v>
      </c>
      <c r="E122" s="41">
        <v>1</v>
      </c>
      <c r="F122" s="41">
        <f t="shared" si="10"/>
        <v>-83</v>
      </c>
      <c r="G122" s="41">
        <f t="shared" si="11"/>
        <v>-8</v>
      </c>
      <c r="H122" s="81">
        <f t="shared" si="12"/>
        <v>-0.98809523809523814</v>
      </c>
      <c r="I122" s="133">
        <f t="shared" si="13"/>
        <v>-0.88888888888888884</v>
      </c>
    </row>
    <row r="123" spans="2:9" ht="15" customHeight="1" x14ac:dyDescent="0.2">
      <c r="B123" s="109" t="s">
        <v>201</v>
      </c>
      <c r="C123" s="56">
        <v>10402</v>
      </c>
      <c r="D123" s="56">
        <v>949</v>
      </c>
      <c r="E123" s="56">
        <v>1331</v>
      </c>
      <c r="F123" s="56">
        <f t="shared" si="10"/>
        <v>-9071</v>
      </c>
      <c r="G123" s="56">
        <f t="shared" si="11"/>
        <v>382</v>
      </c>
      <c r="H123" s="76">
        <f t="shared" si="12"/>
        <v>-0.87204383772351468</v>
      </c>
      <c r="I123" s="132">
        <f t="shared" si="13"/>
        <v>0.40252897787144359</v>
      </c>
    </row>
    <row r="124" spans="2:9" ht="17.25" customHeight="1" x14ac:dyDescent="0.2">
      <c r="B124" s="112" t="s">
        <v>59</v>
      </c>
      <c r="C124" s="41">
        <v>8808</v>
      </c>
      <c r="D124" s="41">
        <v>771</v>
      </c>
      <c r="E124" s="41">
        <v>967</v>
      </c>
      <c r="F124" s="41">
        <f t="shared" si="10"/>
        <v>-7841</v>
      </c>
      <c r="G124" s="41">
        <f t="shared" si="11"/>
        <v>196</v>
      </c>
      <c r="H124" s="81">
        <f t="shared" si="12"/>
        <v>-0.89021344232515898</v>
      </c>
      <c r="I124" s="133">
        <f t="shared" si="13"/>
        <v>0.25421530479896237</v>
      </c>
    </row>
    <row r="125" spans="2:9" ht="15" customHeight="1" x14ac:dyDescent="0.2">
      <c r="B125" s="112" t="s">
        <v>63</v>
      </c>
      <c r="C125" s="41">
        <v>0</v>
      </c>
      <c r="D125" s="41">
        <v>0</v>
      </c>
      <c r="E125" s="41">
        <v>1</v>
      </c>
      <c r="F125" s="41">
        <f t="shared" si="10"/>
        <v>1</v>
      </c>
      <c r="G125" s="41">
        <f t="shared" si="11"/>
        <v>1</v>
      </c>
      <c r="H125" s="81"/>
      <c r="I125" s="133"/>
    </row>
    <row r="126" spans="2:9" ht="15" customHeight="1" x14ac:dyDescent="0.2">
      <c r="B126" s="112" t="s">
        <v>67</v>
      </c>
      <c r="C126" s="41">
        <v>1555</v>
      </c>
      <c r="D126" s="41">
        <v>175</v>
      </c>
      <c r="E126" s="41">
        <v>296</v>
      </c>
      <c r="F126" s="41">
        <f t="shared" si="10"/>
        <v>-1259</v>
      </c>
      <c r="G126" s="41">
        <f t="shared" si="11"/>
        <v>121</v>
      </c>
      <c r="H126" s="81">
        <f t="shared" si="12"/>
        <v>-0.80964630225080381</v>
      </c>
      <c r="I126" s="133">
        <f t="shared" si="13"/>
        <v>0.6914285714285715</v>
      </c>
    </row>
    <row r="127" spans="2:9" ht="15" customHeight="1" x14ac:dyDescent="0.2">
      <c r="B127" s="112" t="s">
        <v>163</v>
      </c>
      <c r="C127" s="41">
        <v>5</v>
      </c>
      <c r="D127" s="41">
        <v>0</v>
      </c>
      <c r="E127" s="41">
        <v>39</v>
      </c>
      <c r="F127" s="41">
        <f t="shared" si="10"/>
        <v>34</v>
      </c>
      <c r="G127" s="41">
        <f t="shared" si="11"/>
        <v>39</v>
      </c>
      <c r="H127" s="81">
        <f t="shared" si="12"/>
        <v>6.8</v>
      </c>
      <c r="I127" s="133"/>
    </row>
    <row r="128" spans="2:9" ht="15" customHeight="1" x14ac:dyDescent="0.2">
      <c r="B128" s="112" t="s">
        <v>80</v>
      </c>
      <c r="C128" s="41">
        <v>0</v>
      </c>
      <c r="D128" s="41">
        <v>0</v>
      </c>
      <c r="E128" s="41">
        <v>0</v>
      </c>
      <c r="F128" s="41">
        <f t="shared" si="10"/>
        <v>0</v>
      </c>
      <c r="G128" s="41">
        <f t="shared" si="11"/>
        <v>0</v>
      </c>
      <c r="H128" s="81"/>
      <c r="I128" s="133"/>
    </row>
    <row r="129" spans="1:9" ht="15" customHeight="1" x14ac:dyDescent="0.2">
      <c r="B129" s="112" t="s">
        <v>109</v>
      </c>
      <c r="C129" s="41">
        <v>1</v>
      </c>
      <c r="D129" s="41">
        <v>0</v>
      </c>
      <c r="E129" s="41">
        <v>1</v>
      </c>
      <c r="F129" s="41">
        <f t="shared" si="10"/>
        <v>0</v>
      </c>
      <c r="G129" s="41">
        <f t="shared" si="11"/>
        <v>1</v>
      </c>
      <c r="H129" s="81">
        <f t="shared" si="12"/>
        <v>0</v>
      </c>
      <c r="I129" s="133"/>
    </row>
    <row r="130" spans="1:9" ht="15" customHeight="1" x14ac:dyDescent="0.2">
      <c r="B130" s="112" t="s">
        <v>182</v>
      </c>
      <c r="C130" s="41">
        <v>0</v>
      </c>
      <c r="D130" s="41">
        <v>0</v>
      </c>
      <c r="E130" s="41">
        <v>0</v>
      </c>
      <c r="F130" s="41">
        <f t="shared" si="10"/>
        <v>0</v>
      </c>
      <c r="G130" s="41">
        <f t="shared" si="11"/>
        <v>0</v>
      </c>
      <c r="H130" s="81"/>
      <c r="I130" s="133"/>
    </row>
    <row r="131" spans="1:9" ht="15" customHeight="1" x14ac:dyDescent="0.2">
      <c r="B131" s="112" t="s">
        <v>190</v>
      </c>
      <c r="C131" s="41">
        <v>0</v>
      </c>
      <c r="D131" s="41">
        <v>0</v>
      </c>
      <c r="E131" s="41">
        <v>0</v>
      </c>
      <c r="F131" s="41">
        <f t="shared" si="10"/>
        <v>0</v>
      </c>
      <c r="G131" s="41">
        <f t="shared" si="11"/>
        <v>0</v>
      </c>
      <c r="H131" s="81"/>
      <c r="I131" s="133"/>
    </row>
    <row r="132" spans="1:9" ht="15" customHeight="1" x14ac:dyDescent="0.2">
      <c r="B132" s="112" t="s">
        <v>121</v>
      </c>
      <c r="C132" s="41">
        <v>6</v>
      </c>
      <c r="D132" s="41">
        <v>0</v>
      </c>
      <c r="E132" s="41">
        <v>3</v>
      </c>
      <c r="F132" s="41">
        <f t="shared" si="10"/>
        <v>-3</v>
      </c>
      <c r="G132" s="41">
        <f t="shared" si="11"/>
        <v>3</v>
      </c>
      <c r="H132" s="81">
        <f t="shared" si="12"/>
        <v>-0.5</v>
      </c>
      <c r="I132" s="133"/>
    </row>
    <row r="133" spans="1:9" s="10" customFormat="1" ht="15" customHeight="1" x14ac:dyDescent="0.2">
      <c r="B133" s="112" t="s">
        <v>176</v>
      </c>
      <c r="C133" s="41">
        <v>0</v>
      </c>
      <c r="D133" s="41">
        <v>0</v>
      </c>
      <c r="E133" s="41">
        <v>1</v>
      </c>
      <c r="F133" s="41">
        <f t="shared" si="10"/>
        <v>1</v>
      </c>
      <c r="G133" s="41">
        <f t="shared" si="11"/>
        <v>1</v>
      </c>
      <c r="H133" s="81"/>
      <c r="I133" s="133"/>
    </row>
    <row r="134" spans="1:9" s="10" customFormat="1" ht="15" customHeight="1" x14ac:dyDescent="0.2">
      <c r="B134" s="112" t="s">
        <v>128</v>
      </c>
      <c r="C134" s="41">
        <v>0</v>
      </c>
      <c r="D134" s="41">
        <v>0</v>
      </c>
      <c r="E134" s="41">
        <v>1</v>
      </c>
      <c r="F134" s="41">
        <f t="shared" ref="F134:F197" si="15">E134-C134</f>
        <v>1</v>
      </c>
      <c r="G134" s="41">
        <f t="shared" ref="G134:G197" si="16">E134-D134</f>
        <v>1</v>
      </c>
      <c r="H134" s="81"/>
      <c r="I134" s="133"/>
    </row>
    <row r="135" spans="1:9" s="10" customFormat="1" ht="15" customHeight="1" x14ac:dyDescent="0.2">
      <c r="B135" s="112" t="s">
        <v>177</v>
      </c>
      <c r="C135" s="41">
        <v>1</v>
      </c>
      <c r="D135" s="41">
        <v>0</v>
      </c>
      <c r="E135" s="41">
        <v>0</v>
      </c>
      <c r="F135" s="41">
        <f t="shared" si="15"/>
        <v>-1</v>
      </c>
      <c r="G135" s="41">
        <f t="shared" si="16"/>
        <v>0</v>
      </c>
      <c r="H135" s="81">
        <f t="shared" si="12"/>
        <v>-1</v>
      </c>
      <c r="I135" s="133"/>
    </row>
    <row r="136" spans="1:9" s="10" customFormat="1" ht="15" customHeight="1" x14ac:dyDescent="0.2">
      <c r="B136" s="112" t="s">
        <v>179</v>
      </c>
      <c r="C136" s="41">
        <v>2</v>
      </c>
      <c r="D136" s="41">
        <v>0</v>
      </c>
      <c r="E136" s="41">
        <v>1</v>
      </c>
      <c r="F136" s="41">
        <f t="shared" si="15"/>
        <v>-1</v>
      </c>
      <c r="G136" s="41">
        <f t="shared" si="16"/>
        <v>1</v>
      </c>
      <c r="H136" s="81">
        <f t="shared" si="12"/>
        <v>-0.5</v>
      </c>
      <c r="I136" s="133"/>
    </row>
    <row r="137" spans="1:9" s="10" customFormat="1" ht="15" customHeight="1" x14ac:dyDescent="0.2">
      <c r="B137" s="112" t="s">
        <v>143</v>
      </c>
      <c r="C137" s="41">
        <v>6</v>
      </c>
      <c r="D137" s="41">
        <v>0</v>
      </c>
      <c r="E137" s="41">
        <v>0</v>
      </c>
      <c r="F137" s="41">
        <f t="shared" si="15"/>
        <v>-6</v>
      </c>
      <c r="G137" s="41">
        <f t="shared" si="16"/>
        <v>0</v>
      </c>
      <c r="H137" s="81">
        <f t="shared" si="12"/>
        <v>-1</v>
      </c>
      <c r="I137" s="133"/>
    </row>
    <row r="138" spans="1:9" s="10" customFormat="1" ht="15" customHeight="1" x14ac:dyDescent="0.2">
      <c r="B138" s="112" t="s">
        <v>180</v>
      </c>
      <c r="C138" s="41">
        <v>18</v>
      </c>
      <c r="D138" s="41">
        <v>3</v>
      </c>
      <c r="E138" s="41">
        <v>21</v>
      </c>
      <c r="F138" s="41">
        <f t="shared" si="15"/>
        <v>3</v>
      </c>
      <c r="G138" s="41">
        <f t="shared" si="16"/>
        <v>18</v>
      </c>
      <c r="H138" s="81">
        <f t="shared" si="12"/>
        <v>0.16666666666666674</v>
      </c>
      <c r="I138" s="133">
        <f t="shared" si="13"/>
        <v>6</v>
      </c>
    </row>
    <row r="139" spans="1:9" ht="15" customHeight="1" x14ac:dyDescent="0.2">
      <c r="B139" s="109" t="s">
        <v>202</v>
      </c>
      <c r="C139" s="56">
        <v>208352</v>
      </c>
      <c r="D139" s="56">
        <v>27654</v>
      </c>
      <c r="E139" s="56">
        <v>51661</v>
      </c>
      <c r="F139" s="56">
        <f t="shared" si="15"/>
        <v>-156691</v>
      </c>
      <c r="G139" s="56">
        <f t="shared" si="16"/>
        <v>24007</v>
      </c>
      <c r="H139" s="76">
        <f t="shared" ref="H139:H202" si="17">E139/C139-1</f>
        <v>-0.75204941637229306</v>
      </c>
      <c r="I139" s="132">
        <f t="shared" ref="I139:I201" si="18">E139/D139-1</f>
        <v>0.86812034425399576</v>
      </c>
    </row>
    <row r="140" spans="1:9" ht="15" customHeight="1" x14ac:dyDescent="0.2">
      <c r="A140" s="11"/>
      <c r="B140" s="111" t="s">
        <v>61</v>
      </c>
      <c r="C140" s="41">
        <v>323</v>
      </c>
      <c r="D140" s="41">
        <v>92</v>
      </c>
      <c r="E140" s="41">
        <v>658</v>
      </c>
      <c r="F140" s="41">
        <f t="shared" si="15"/>
        <v>335</v>
      </c>
      <c r="G140" s="41">
        <f t="shared" si="16"/>
        <v>566</v>
      </c>
      <c r="H140" s="81">
        <f t="shared" si="17"/>
        <v>1.0371517027863777</v>
      </c>
      <c r="I140" s="133">
        <f t="shared" si="18"/>
        <v>6.1521739130434785</v>
      </c>
    </row>
    <row r="141" spans="1:9" ht="15" customHeight="1" x14ac:dyDescent="0.2">
      <c r="A141" s="11"/>
      <c r="B141" s="111" t="s">
        <v>68</v>
      </c>
      <c r="C141" s="41">
        <v>704</v>
      </c>
      <c r="D141" s="41">
        <v>192</v>
      </c>
      <c r="E141" s="41">
        <v>675</v>
      </c>
      <c r="F141" s="41">
        <f t="shared" si="15"/>
        <v>-29</v>
      </c>
      <c r="G141" s="41">
        <f t="shared" si="16"/>
        <v>483</v>
      </c>
      <c r="H141" s="81">
        <f t="shared" si="17"/>
        <v>-4.1193181818181768E-2</v>
      </c>
      <c r="I141" s="133">
        <f t="shared" si="18"/>
        <v>2.515625</v>
      </c>
    </row>
    <row r="142" spans="1:9" s="10" customFormat="1" ht="15" customHeight="1" x14ac:dyDescent="0.2">
      <c r="A142" s="11"/>
      <c r="B142" s="111" t="s">
        <v>188</v>
      </c>
      <c r="C142" s="41">
        <v>36</v>
      </c>
      <c r="D142" s="41">
        <v>10</v>
      </c>
      <c r="E142" s="41">
        <v>30</v>
      </c>
      <c r="F142" s="41">
        <f t="shared" si="15"/>
        <v>-6</v>
      </c>
      <c r="G142" s="41">
        <f t="shared" si="16"/>
        <v>20</v>
      </c>
      <c r="H142" s="81">
        <f t="shared" si="17"/>
        <v>-0.16666666666666663</v>
      </c>
      <c r="I142" s="133">
        <f t="shared" si="18"/>
        <v>2</v>
      </c>
    </row>
    <row r="143" spans="1:9" ht="15" customHeight="1" x14ac:dyDescent="0.2">
      <c r="A143" s="11"/>
      <c r="B143" s="111" t="s">
        <v>89</v>
      </c>
      <c r="C143" s="41">
        <v>54606</v>
      </c>
      <c r="D143" s="41">
        <v>8364</v>
      </c>
      <c r="E143" s="41">
        <v>24992</v>
      </c>
      <c r="F143" s="41">
        <f t="shared" si="15"/>
        <v>-29614</v>
      </c>
      <c r="G143" s="41">
        <f t="shared" si="16"/>
        <v>16628</v>
      </c>
      <c r="H143" s="81">
        <f t="shared" si="17"/>
        <v>-0.54232135662747682</v>
      </c>
      <c r="I143" s="133">
        <f t="shared" si="18"/>
        <v>1.9880439980870399</v>
      </c>
    </row>
    <row r="144" spans="1:9" ht="12.75" x14ac:dyDescent="0.2">
      <c r="A144" s="11"/>
      <c r="B144" s="111" t="s">
        <v>92</v>
      </c>
      <c r="C144" s="41">
        <v>141997</v>
      </c>
      <c r="D144" s="41">
        <v>17053</v>
      </c>
      <c r="E144" s="41">
        <v>18549</v>
      </c>
      <c r="F144" s="41">
        <f t="shared" si="15"/>
        <v>-123448</v>
      </c>
      <c r="G144" s="41">
        <f t="shared" si="16"/>
        <v>1496</v>
      </c>
      <c r="H144" s="81">
        <f t="shared" si="17"/>
        <v>-0.86937047965802094</v>
      </c>
      <c r="I144" s="133">
        <f t="shared" si="18"/>
        <v>8.7726499736116903E-2</v>
      </c>
    </row>
    <row r="145" spans="1:9" ht="12.75" x14ac:dyDescent="0.2">
      <c r="A145" s="11"/>
      <c r="B145" s="114" t="s">
        <v>174</v>
      </c>
      <c r="C145" s="41">
        <v>47</v>
      </c>
      <c r="D145" s="41">
        <v>6</v>
      </c>
      <c r="E145" s="41">
        <v>41</v>
      </c>
      <c r="F145" s="41">
        <f t="shared" si="15"/>
        <v>-6</v>
      </c>
      <c r="G145" s="41">
        <f t="shared" si="16"/>
        <v>35</v>
      </c>
      <c r="H145" s="81">
        <f t="shared" si="17"/>
        <v>-0.12765957446808507</v>
      </c>
      <c r="I145" s="133">
        <f t="shared" si="18"/>
        <v>5.833333333333333</v>
      </c>
    </row>
    <row r="146" spans="1:9" ht="15" customHeight="1" x14ac:dyDescent="0.2">
      <c r="A146" s="11"/>
      <c r="B146" s="111" t="s">
        <v>114</v>
      </c>
      <c r="C146" s="41">
        <v>742</v>
      </c>
      <c r="D146" s="41">
        <v>178</v>
      </c>
      <c r="E146" s="41">
        <v>391</v>
      </c>
      <c r="F146" s="41">
        <f t="shared" si="15"/>
        <v>-351</v>
      </c>
      <c r="G146" s="41">
        <f t="shared" si="16"/>
        <v>213</v>
      </c>
      <c r="H146" s="81">
        <f t="shared" si="17"/>
        <v>-0.47304582210242585</v>
      </c>
      <c r="I146" s="133">
        <f t="shared" si="18"/>
        <v>1.196629213483146</v>
      </c>
    </row>
    <row r="147" spans="1:9" ht="15" customHeight="1" x14ac:dyDescent="0.2">
      <c r="A147" s="11"/>
      <c r="B147" s="111" t="s">
        <v>118</v>
      </c>
      <c r="C147" s="41">
        <v>8025</v>
      </c>
      <c r="D147" s="41">
        <v>1338</v>
      </c>
      <c r="E147" s="41">
        <v>5163</v>
      </c>
      <c r="F147" s="41">
        <f t="shared" si="15"/>
        <v>-2862</v>
      </c>
      <c r="G147" s="41">
        <f t="shared" si="16"/>
        <v>3825</v>
      </c>
      <c r="H147" s="81">
        <f t="shared" si="17"/>
        <v>-0.35663551401869154</v>
      </c>
      <c r="I147" s="133">
        <f t="shared" si="18"/>
        <v>2.8587443946188342</v>
      </c>
    </row>
    <row r="148" spans="1:9" ht="15" customHeight="1" x14ac:dyDescent="0.2">
      <c r="A148" s="11"/>
      <c r="B148" s="111" t="s">
        <v>149</v>
      </c>
      <c r="C148" s="41">
        <v>1872</v>
      </c>
      <c r="D148" s="41">
        <v>421</v>
      </c>
      <c r="E148" s="41">
        <v>1162</v>
      </c>
      <c r="F148" s="41">
        <f t="shared" si="15"/>
        <v>-710</v>
      </c>
      <c r="G148" s="41">
        <f t="shared" si="16"/>
        <v>741</v>
      </c>
      <c r="H148" s="81">
        <f t="shared" si="17"/>
        <v>-0.37927350427350426</v>
      </c>
      <c r="I148" s="133">
        <f t="shared" si="18"/>
        <v>1.7600950118764844</v>
      </c>
    </row>
    <row r="149" spans="1:9" ht="15" customHeight="1" x14ac:dyDescent="0.2">
      <c r="A149" s="11"/>
      <c r="B149" s="109" t="s">
        <v>203</v>
      </c>
      <c r="C149" s="56">
        <v>44263</v>
      </c>
      <c r="D149" s="56">
        <v>10878</v>
      </c>
      <c r="E149" s="56">
        <v>15400</v>
      </c>
      <c r="F149" s="56">
        <f t="shared" si="15"/>
        <v>-28863</v>
      </c>
      <c r="G149" s="56">
        <f t="shared" si="16"/>
        <v>4522</v>
      </c>
      <c r="H149" s="76">
        <f t="shared" si="17"/>
        <v>-0.65207961502835321</v>
      </c>
      <c r="I149" s="132">
        <f t="shared" si="18"/>
        <v>0.41570141570141561</v>
      </c>
    </row>
    <row r="150" spans="1:9" ht="15" customHeight="1" x14ac:dyDescent="0.2">
      <c r="B150" s="111" t="s">
        <v>223</v>
      </c>
      <c r="C150" s="41">
        <v>29</v>
      </c>
      <c r="D150" s="41">
        <v>2</v>
      </c>
      <c r="E150" s="41">
        <v>3</v>
      </c>
      <c r="F150" s="41">
        <f t="shared" si="15"/>
        <v>-26</v>
      </c>
      <c r="G150" s="41">
        <f t="shared" si="16"/>
        <v>1</v>
      </c>
      <c r="H150" s="81">
        <f t="shared" si="17"/>
        <v>-0.89655172413793105</v>
      </c>
      <c r="I150" s="133">
        <f t="shared" si="18"/>
        <v>0.5</v>
      </c>
    </row>
    <row r="151" spans="1:9" ht="12" x14ac:dyDescent="0.2">
      <c r="B151" s="114" t="s">
        <v>82</v>
      </c>
      <c r="C151" s="41">
        <v>457</v>
      </c>
      <c r="D151" s="41">
        <v>73</v>
      </c>
      <c r="E151" s="41">
        <v>115</v>
      </c>
      <c r="F151" s="41">
        <f t="shared" si="15"/>
        <v>-342</v>
      </c>
      <c r="G151" s="41">
        <f t="shared" si="16"/>
        <v>42</v>
      </c>
      <c r="H151" s="81">
        <f t="shared" si="17"/>
        <v>-0.74835886214442016</v>
      </c>
      <c r="I151" s="133">
        <f t="shared" si="18"/>
        <v>0.57534246575342474</v>
      </c>
    </row>
    <row r="152" spans="1:9" ht="15" customHeight="1" x14ac:dyDescent="0.2">
      <c r="B152" s="114" t="s">
        <v>90</v>
      </c>
      <c r="C152" s="41">
        <v>1524</v>
      </c>
      <c r="D152" s="41">
        <v>237</v>
      </c>
      <c r="E152" s="41">
        <v>395</v>
      </c>
      <c r="F152" s="41">
        <f t="shared" si="15"/>
        <v>-1129</v>
      </c>
      <c r="G152" s="41">
        <f t="shared" si="16"/>
        <v>158</v>
      </c>
      <c r="H152" s="81">
        <f t="shared" si="17"/>
        <v>-0.74081364829396323</v>
      </c>
      <c r="I152" s="133">
        <f t="shared" si="18"/>
        <v>0.66666666666666674</v>
      </c>
    </row>
    <row r="153" spans="1:9" ht="12" x14ac:dyDescent="0.2">
      <c r="B153" s="114" t="s">
        <v>172</v>
      </c>
      <c r="C153" s="41">
        <v>33</v>
      </c>
      <c r="D153" s="41">
        <v>8</v>
      </c>
      <c r="E153" s="41">
        <v>47</v>
      </c>
      <c r="F153" s="41">
        <f t="shared" si="15"/>
        <v>14</v>
      </c>
      <c r="G153" s="41">
        <f t="shared" si="16"/>
        <v>39</v>
      </c>
      <c r="H153" s="81">
        <f t="shared" si="17"/>
        <v>0.42424242424242431</v>
      </c>
      <c r="I153" s="133">
        <f t="shared" ref="I153:I156" si="19">E153/D153-1</f>
        <v>4.875</v>
      </c>
    </row>
    <row r="154" spans="1:9" ht="12" x14ac:dyDescent="0.2">
      <c r="B154" s="114" t="s">
        <v>232</v>
      </c>
      <c r="C154" s="41">
        <v>12</v>
      </c>
      <c r="D154" s="41">
        <v>6</v>
      </c>
      <c r="E154" s="41">
        <v>9</v>
      </c>
      <c r="F154" s="41">
        <f t="shared" si="15"/>
        <v>-3</v>
      </c>
      <c r="G154" s="41">
        <f t="shared" si="16"/>
        <v>3</v>
      </c>
      <c r="H154" s="81">
        <f t="shared" si="17"/>
        <v>-0.25</v>
      </c>
      <c r="I154" s="133">
        <f t="shared" si="19"/>
        <v>0.5</v>
      </c>
    </row>
    <row r="155" spans="1:9" ht="15" customHeight="1" x14ac:dyDescent="0.2">
      <c r="B155" s="114" t="s">
        <v>107</v>
      </c>
      <c r="C155" s="41">
        <v>2903</v>
      </c>
      <c r="D155" s="41">
        <v>265</v>
      </c>
      <c r="E155" s="41">
        <v>387</v>
      </c>
      <c r="F155" s="41">
        <f t="shared" si="15"/>
        <v>-2516</v>
      </c>
      <c r="G155" s="41">
        <f t="shared" si="16"/>
        <v>122</v>
      </c>
      <c r="H155" s="81">
        <f t="shared" si="17"/>
        <v>-0.86668963141577682</v>
      </c>
      <c r="I155" s="133">
        <f t="shared" si="19"/>
        <v>0.46037735849056594</v>
      </c>
    </row>
    <row r="156" spans="1:9" ht="15" customHeight="1" x14ac:dyDescent="0.2">
      <c r="B156" s="114" t="s">
        <v>111</v>
      </c>
      <c r="C156" s="41">
        <v>216</v>
      </c>
      <c r="D156" s="41">
        <v>116</v>
      </c>
      <c r="E156" s="41">
        <v>104</v>
      </c>
      <c r="F156" s="41">
        <f t="shared" si="15"/>
        <v>-112</v>
      </c>
      <c r="G156" s="41">
        <f t="shared" si="16"/>
        <v>-12</v>
      </c>
      <c r="H156" s="81">
        <f t="shared" ref="H156" si="20">E156/C156-1</f>
        <v>-0.5185185185185186</v>
      </c>
      <c r="I156" s="133">
        <f t="shared" si="19"/>
        <v>-0.10344827586206895</v>
      </c>
    </row>
    <row r="157" spans="1:9" ht="15" customHeight="1" x14ac:dyDescent="0.2">
      <c r="B157" s="114" t="s">
        <v>134</v>
      </c>
      <c r="C157" s="41">
        <v>2020</v>
      </c>
      <c r="D157" s="41">
        <v>132</v>
      </c>
      <c r="E157" s="41">
        <v>173</v>
      </c>
      <c r="F157" s="41">
        <f t="shared" si="15"/>
        <v>-1847</v>
      </c>
      <c r="G157" s="41">
        <f t="shared" si="16"/>
        <v>41</v>
      </c>
      <c r="H157" s="81">
        <f t="shared" si="17"/>
        <v>-0.91435643564356439</v>
      </c>
      <c r="I157" s="133">
        <f t="shared" si="18"/>
        <v>0.31060606060606055</v>
      </c>
    </row>
    <row r="158" spans="1:9" s="21" customFormat="1" ht="15" customHeight="1" x14ac:dyDescent="0.2">
      <c r="B158" s="114" t="s">
        <v>140</v>
      </c>
      <c r="C158" s="41">
        <v>12320</v>
      </c>
      <c r="D158" s="41">
        <v>3372</v>
      </c>
      <c r="E158" s="41">
        <v>570</v>
      </c>
      <c r="F158" s="41">
        <f t="shared" si="15"/>
        <v>-11750</v>
      </c>
      <c r="G158" s="41">
        <f t="shared" si="16"/>
        <v>-2802</v>
      </c>
      <c r="H158" s="81">
        <f t="shared" si="17"/>
        <v>-0.95373376623376627</v>
      </c>
      <c r="I158" s="133">
        <f t="shared" si="18"/>
        <v>-0.83096085409252662</v>
      </c>
    </row>
    <row r="159" spans="1:9" ht="15" customHeight="1" x14ac:dyDescent="0.2">
      <c r="B159" s="114" t="s">
        <v>147</v>
      </c>
      <c r="C159" s="41">
        <v>24749</v>
      </c>
      <c r="D159" s="41">
        <v>6667</v>
      </c>
      <c r="E159" s="41">
        <v>13597</v>
      </c>
      <c r="F159" s="41">
        <f t="shared" si="15"/>
        <v>-11152</v>
      </c>
      <c r="G159" s="41">
        <f t="shared" si="16"/>
        <v>6930</v>
      </c>
      <c r="H159" s="81">
        <f t="shared" si="17"/>
        <v>-0.45060406481069937</v>
      </c>
      <c r="I159" s="133">
        <f t="shared" si="18"/>
        <v>1.03944802759862</v>
      </c>
    </row>
    <row r="160" spans="1:9" ht="15" customHeight="1" x14ac:dyDescent="0.2">
      <c r="B160" s="115" t="s">
        <v>214</v>
      </c>
      <c r="C160" s="57">
        <v>156190</v>
      </c>
      <c r="D160" s="57">
        <v>16982</v>
      </c>
      <c r="E160" s="57">
        <v>114471</v>
      </c>
      <c r="F160" s="59">
        <f t="shared" si="15"/>
        <v>-41719</v>
      </c>
      <c r="G160" s="59">
        <f t="shared" si="16"/>
        <v>97489</v>
      </c>
      <c r="H160" s="63">
        <f t="shared" si="17"/>
        <v>-0.26710416800051218</v>
      </c>
      <c r="I160" s="136">
        <f t="shared" si="18"/>
        <v>5.7407254740313274</v>
      </c>
    </row>
    <row r="161" spans="2:9" ht="15" customHeight="1" x14ac:dyDescent="0.2">
      <c r="B161" s="111" t="s">
        <v>65</v>
      </c>
      <c r="C161" s="41">
        <v>10483</v>
      </c>
      <c r="D161" s="41">
        <v>1358</v>
      </c>
      <c r="E161" s="41">
        <v>6976</v>
      </c>
      <c r="F161" s="41">
        <f t="shared" si="15"/>
        <v>-3507</v>
      </c>
      <c r="G161" s="41">
        <f t="shared" si="16"/>
        <v>5618</v>
      </c>
      <c r="H161" s="81">
        <f t="shared" si="17"/>
        <v>-0.33454163884384236</v>
      </c>
      <c r="I161" s="133">
        <f t="shared" si="18"/>
        <v>4.1369661266568487</v>
      </c>
    </row>
    <row r="162" spans="2:9" ht="15" customHeight="1" x14ac:dyDescent="0.2">
      <c r="B162" s="111" t="s">
        <v>69</v>
      </c>
      <c r="C162" s="41">
        <v>3981</v>
      </c>
      <c r="D162" s="41">
        <v>382</v>
      </c>
      <c r="E162" s="41">
        <v>1015</v>
      </c>
      <c r="F162" s="41">
        <f t="shared" si="15"/>
        <v>-2966</v>
      </c>
      <c r="G162" s="41">
        <f t="shared" si="16"/>
        <v>633</v>
      </c>
      <c r="H162" s="81">
        <f t="shared" si="17"/>
        <v>-0.74503893494096962</v>
      </c>
      <c r="I162" s="133">
        <f t="shared" si="18"/>
        <v>1.657068062827225</v>
      </c>
    </row>
    <row r="163" spans="2:9" ht="15" customHeight="1" x14ac:dyDescent="0.2">
      <c r="B163" s="117" t="s">
        <v>76</v>
      </c>
      <c r="C163" s="41">
        <v>8525</v>
      </c>
      <c r="D163" s="41">
        <v>1766</v>
      </c>
      <c r="E163" s="41">
        <v>5282</v>
      </c>
      <c r="F163" s="41">
        <f t="shared" si="15"/>
        <v>-3243</v>
      </c>
      <c r="G163" s="41">
        <f t="shared" si="16"/>
        <v>3516</v>
      </c>
      <c r="H163" s="81">
        <f t="shared" si="17"/>
        <v>-0.3804105571847507</v>
      </c>
      <c r="I163" s="133">
        <f t="shared" si="18"/>
        <v>1.9909399773499432</v>
      </c>
    </row>
    <row r="164" spans="2:9" ht="15" customHeight="1" x14ac:dyDescent="0.2">
      <c r="B164" s="118" t="s">
        <v>79</v>
      </c>
      <c r="C164" s="41">
        <v>1684</v>
      </c>
      <c r="D164" s="41">
        <v>285</v>
      </c>
      <c r="E164" s="41">
        <v>842</v>
      </c>
      <c r="F164" s="41">
        <f t="shared" si="15"/>
        <v>-842</v>
      </c>
      <c r="G164" s="41">
        <f t="shared" si="16"/>
        <v>557</v>
      </c>
      <c r="H164" s="81">
        <f t="shared" si="17"/>
        <v>-0.5</v>
      </c>
      <c r="I164" s="133">
        <f t="shared" si="18"/>
        <v>1.9543859649122806</v>
      </c>
    </row>
    <row r="165" spans="2:9" ht="15" customHeight="1" x14ac:dyDescent="0.2">
      <c r="B165" s="118" t="s">
        <v>88</v>
      </c>
      <c r="C165" s="41">
        <v>1601</v>
      </c>
      <c r="D165" s="41">
        <v>261</v>
      </c>
      <c r="E165" s="41">
        <v>2477</v>
      </c>
      <c r="F165" s="41">
        <f t="shared" si="15"/>
        <v>876</v>
      </c>
      <c r="G165" s="41">
        <f t="shared" si="16"/>
        <v>2216</v>
      </c>
      <c r="H165" s="81">
        <f t="shared" si="17"/>
        <v>0.54715802623360399</v>
      </c>
      <c r="I165" s="133">
        <f t="shared" si="18"/>
        <v>8.4904214559386979</v>
      </c>
    </row>
    <row r="166" spans="2:9" ht="15" customHeight="1" x14ac:dyDescent="0.2">
      <c r="B166" s="118" t="s">
        <v>91</v>
      </c>
      <c r="C166" s="41">
        <v>15942</v>
      </c>
      <c r="D166" s="41">
        <v>1928</v>
      </c>
      <c r="E166" s="41">
        <v>8080</v>
      </c>
      <c r="F166" s="41">
        <f t="shared" si="15"/>
        <v>-7862</v>
      </c>
      <c r="G166" s="41">
        <f t="shared" si="16"/>
        <v>6152</v>
      </c>
      <c r="H166" s="81">
        <f t="shared" si="17"/>
        <v>-0.4931627148412997</v>
      </c>
      <c r="I166" s="133">
        <f t="shared" si="18"/>
        <v>3.190871369294606</v>
      </c>
    </row>
    <row r="167" spans="2:9" ht="12" x14ac:dyDescent="0.2">
      <c r="B167" s="110" t="s">
        <v>96</v>
      </c>
      <c r="C167" s="41">
        <v>3525</v>
      </c>
      <c r="D167" s="41">
        <v>485</v>
      </c>
      <c r="E167" s="41">
        <v>1442</v>
      </c>
      <c r="F167" s="41">
        <f t="shared" si="15"/>
        <v>-2083</v>
      </c>
      <c r="G167" s="41">
        <f t="shared" si="16"/>
        <v>957</v>
      </c>
      <c r="H167" s="81">
        <f t="shared" si="17"/>
        <v>-0.59092198581560285</v>
      </c>
      <c r="I167" s="133">
        <f t="shared" si="18"/>
        <v>1.9731958762886599</v>
      </c>
    </row>
    <row r="168" spans="2:9" ht="15" customHeight="1" x14ac:dyDescent="0.2">
      <c r="B168" s="110" t="s">
        <v>103</v>
      </c>
      <c r="C168" s="41">
        <v>9644</v>
      </c>
      <c r="D168" s="41">
        <v>1394</v>
      </c>
      <c r="E168" s="41">
        <v>5453</v>
      </c>
      <c r="F168" s="41">
        <f t="shared" si="15"/>
        <v>-4191</v>
      </c>
      <c r="G168" s="41">
        <f t="shared" si="16"/>
        <v>4059</v>
      </c>
      <c r="H168" s="81">
        <f t="shared" si="17"/>
        <v>-0.43457071754458731</v>
      </c>
      <c r="I168" s="133">
        <f t="shared" si="18"/>
        <v>2.9117647058823528</v>
      </c>
    </row>
    <row r="169" spans="2:9" ht="15" customHeight="1" x14ac:dyDescent="0.2">
      <c r="B169" s="110" t="s">
        <v>158</v>
      </c>
      <c r="C169" s="41">
        <v>94</v>
      </c>
      <c r="D169" s="41">
        <v>9</v>
      </c>
      <c r="E169" s="41">
        <v>65</v>
      </c>
      <c r="F169" s="41">
        <f t="shared" si="15"/>
        <v>-29</v>
      </c>
      <c r="G169" s="41">
        <f t="shared" si="16"/>
        <v>56</v>
      </c>
      <c r="H169" s="81">
        <f t="shared" si="17"/>
        <v>-0.30851063829787229</v>
      </c>
      <c r="I169" s="133">
        <f t="shared" si="18"/>
        <v>6.2222222222222223</v>
      </c>
    </row>
    <row r="170" spans="2:9" ht="15" customHeight="1" x14ac:dyDescent="0.2">
      <c r="B170" s="110" t="s">
        <v>117</v>
      </c>
      <c r="C170" s="41">
        <v>3452</v>
      </c>
      <c r="D170" s="41">
        <v>361</v>
      </c>
      <c r="E170" s="41">
        <v>854</v>
      </c>
      <c r="F170" s="41">
        <f t="shared" si="15"/>
        <v>-2598</v>
      </c>
      <c r="G170" s="41">
        <f t="shared" si="16"/>
        <v>493</v>
      </c>
      <c r="H170" s="81">
        <f t="shared" si="17"/>
        <v>-0.75260718424101969</v>
      </c>
      <c r="I170" s="133">
        <f t="shared" si="18"/>
        <v>1.3656509695290859</v>
      </c>
    </row>
    <row r="171" spans="2:9" ht="15" customHeight="1" x14ac:dyDescent="0.2">
      <c r="B171" s="111" t="s">
        <v>119</v>
      </c>
      <c r="C171" s="41">
        <v>602</v>
      </c>
      <c r="D171" s="41">
        <v>114</v>
      </c>
      <c r="E171" s="41">
        <v>1121</v>
      </c>
      <c r="F171" s="41">
        <f t="shared" si="15"/>
        <v>519</v>
      </c>
      <c r="G171" s="41">
        <f t="shared" si="16"/>
        <v>1007</v>
      </c>
      <c r="H171" s="81">
        <f t="shared" si="17"/>
        <v>0.86212624584717612</v>
      </c>
      <c r="I171" s="133">
        <f t="shared" si="18"/>
        <v>8.8333333333333339</v>
      </c>
    </row>
    <row r="172" spans="2:9" ht="12" x14ac:dyDescent="0.2">
      <c r="B172" s="110" t="s">
        <v>127</v>
      </c>
      <c r="C172" s="41">
        <v>75155</v>
      </c>
      <c r="D172" s="41">
        <v>4960</v>
      </c>
      <c r="E172" s="41">
        <v>63437</v>
      </c>
      <c r="F172" s="41">
        <f t="shared" si="15"/>
        <v>-11718</v>
      </c>
      <c r="G172" s="41">
        <f t="shared" si="16"/>
        <v>58477</v>
      </c>
      <c r="H172" s="81">
        <f t="shared" si="17"/>
        <v>-0.15591776994211959</v>
      </c>
      <c r="I172" s="133">
        <f t="shared" si="18"/>
        <v>11.789717741935483</v>
      </c>
    </row>
    <row r="173" spans="2:9" ht="15" customHeight="1" x14ac:dyDescent="0.2">
      <c r="B173" s="111" t="s">
        <v>135</v>
      </c>
      <c r="C173" s="41">
        <v>1384</v>
      </c>
      <c r="D173" s="41">
        <v>349</v>
      </c>
      <c r="E173" s="41">
        <v>4827</v>
      </c>
      <c r="F173" s="41">
        <f t="shared" si="15"/>
        <v>3443</v>
      </c>
      <c r="G173" s="41">
        <f t="shared" si="16"/>
        <v>4478</v>
      </c>
      <c r="H173" s="81">
        <f t="shared" si="17"/>
        <v>2.4877167630057802</v>
      </c>
      <c r="I173" s="133">
        <f t="shared" si="18"/>
        <v>12.830945558739256</v>
      </c>
    </row>
    <row r="174" spans="2:9" ht="15" customHeight="1" x14ac:dyDescent="0.2">
      <c r="B174" s="110" t="s">
        <v>148</v>
      </c>
      <c r="C174" s="41">
        <v>20118</v>
      </c>
      <c r="D174" s="41">
        <v>3330</v>
      </c>
      <c r="E174" s="41">
        <v>12600</v>
      </c>
      <c r="F174" s="41">
        <f t="shared" si="15"/>
        <v>-7518</v>
      </c>
      <c r="G174" s="41">
        <f t="shared" si="16"/>
        <v>9270</v>
      </c>
      <c r="H174" s="81">
        <f t="shared" si="17"/>
        <v>-0.37369519832985387</v>
      </c>
      <c r="I174" s="133">
        <f t="shared" si="18"/>
        <v>2.7837837837837838</v>
      </c>
    </row>
    <row r="175" spans="2:9" ht="15" customHeight="1" x14ac:dyDescent="0.2">
      <c r="B175" s="115" t="s">
        <v>205</v>
      </c>
      <c r="C175" s="57">
        <v>9383</v>
      </c>
      <c r="D175" s="57">
        <v>2148</v>
      </c>
      <c r="E175" s="57">
        <v>7063</v>
      </c>
      <c r="F175" s="57">
        <f t="shared" si="15"/>
        <v>-2320</v>
      </c>
      <c r="G175" s="57">
        <f t="shared" si="16"/>
        <v>4915</v>
      </c>
      <c r="H175" s="63">
        <f t="shared" si="17"/>
        <v>-0.24725567515719915</v>
      </c>
      <c r="I175" s="134">
        <f t="shared" si="18"/>
        <v>2.2881750465549349</v>
      </c>
    </row>
    <row r="176" spans="2:9" ht="15" customHeight="1" x14ac:dyDescent="0.2">
      <c r="B176" s="109" t="s">
        <v>206</v>
      </c>
      <c r="C176" s="56">
        <v>1905</v>
      </c>
      <c r="D176" s="56">
        <v>348</v>
      </c>
      <c r="E176" s="56">
        <v>1143</v>
      </c>
      <c r="F176" s="55">
        <f t="shared" si="15"/>
        <v>-762</v>
      </c>
      <c r="G176" s="55">
        <f t="shared" si="16"/>
        <v>795</v>
      </c>
      <c r="H176" s="76">
        <f t="shared" si="17"/>
        <v>-0.4</v>
      </c>
      <c r="I176" s="132">
        <f t="shared" si="18"/>
        <v>2.2844827586206895</v>
      </c>
    </row>
    <row r="177" spans="2:9" s="9" customFormat="1" ht="15" customHeight="1" x14ac:dyDescent="0.2">
      <c r="B177" s="114" t="s">
        <v>169</v>
      </c>
      <c r="C177" s="41">
        <v>22</v>
      </c>
      <c r="D177" s="41">
        <v>0</v>
      </c>
      <c r="E177" s="41">
        <v>5</v>
      </c>
      <c r="F177" s="41">
        <f t="shared" si="15"/>
        <v>-17</v>
      </c>
      <c r="G177" s="41">
        <f t="shared" si="16"/>
        <v>5</v>
      </c>
      <c r="H177" s="81">
        <f t="shared" si="17"/>
        <v>-0.77272727272727271</v>
      </c>
      <c r="I177" s="133"/>
    </row>
    <row r="178" spans="2:9" ht="15" customHeight="1" x14ac:dyDescent="0.2">
      <c r="B178" s="114" t="s">
        <v>77</v>
      </c>
      <c r="C178" s="41">
        <v>202</v>
      </c>
      <c r="D178" s="41">
        <v>32</v>
      </c>
      <c r="E178" s="41">
        <v>117</v>
      </c>
      <c r="F178" s="41">
        <f t="shared" si="15"/>
        <v>-85</v>
      </c>
      <c r="G178" s="41">
        <f t="shared" si="16"/>
        <v>85</v>
      </c>
      <c r="H178" s="81">
        <f t="shared" si="17"/>
        <v>-0.42079207920792083</v>
      </c>
      <c r="I178" s="133">
        <f t="shared" si="18"/>
        <v>2.65625</v>
      </c>
    </row>
    <row r="179" spans="2:9" ht="15" customHeight="1" x14ac:dyDescent="0.2">
      <c r="B179" s="114" t="s">
        <v>162</v>
      </c>
      <c r="C179" s="41">
        <v>103</v>
      </c>
      <c r="D179" s="41">
        <v>17</v>
      </c>
      <c r="E179" s="41">
        <v>117</v>
      </c>
      <c r="F179" s="41">
        <f t="shared" si="15"/>
        <v>14</v>
      </c>
      <c r="G179" s="41">
        <f t="shared" si="16"/>
        <v>100</v>
      </c>
      <c r="H179" s="81">
        <f t="shared" si="17"/>
        <v>0.13592233009708732</v>
      </c>
      <c r="I179" s="133">
        <f t="shared" si="18"/>
        <v>5.882352941176471</v>
      </c>
    </row>
    <row r="180" spans="2:9" ht="15" customHeight="1" x14ac:dyDescent="0.2">
      <c r="B180" s="114" t="s">
        <v>84</v>
      </c>
      <c r="C180" s="41">
        <v>11</v>
      </c>
      <c r="D180" s="41">
        <v>5</v>
      </c>
      <c r="E180" s="41">
        <v>8</v>
      </c>
      <c r="F180" s="41">
        <f t="shared" si="15"/>
        <v>-3</v>
      </c>
      <c r="G180" s="41">
        <f t="shared" si="16"/>
        <v>3</v>
      </c>
      <c r="H180" s="81">
        <f t="shared" si="17"/>
        <v>-0.27272727272727271</v>
      </c>
      <c r="I180" s="133">
        <f t="shared" si="18"/>
        <v>0.60000000000000009</v>
      </c>
    </row>
    <row r="181" spans="2:9" ht="15" customHeight="1" x14ac:dyDescent="0.2">
      <c r="B181" s="114" t="s">
        <v>85</v>
      </c>
      <c r="C181" s="41">
        <v>109</v>
      </c>
      <c r="D181" s="41">
        <v>31</v>
      </c>
      <c r="E181" s="41">
        <v>81</v>
      </c>
      <c r="F181" s="41">
        <f t="shared" si="15"/>
        <v>-28</v>
      </c>
      <c r="G181" s="41">
        <f t="shared" si="16"/>
        <v>50</v>
      </c>
      <c r="H181" s="81">
        <f t="shared" si="17"/>
        <v>-0.25688073394495414</v>
      </c>
      <c r="I181" s="133">
        <f t="shared" si="18"/>
        <v>1.6129032258064515</v>
      </c>
    </row>
    <row r="182" spans="2:9" ht="15" customHeight="1" x14ac:dyDescent="0.2">
      <c r="B182" s="114" t="s">
        <v>97</v>
      </c>
      <c r="C182" s="41">
        <v>331</v>
      </c>
      <c r="D182" s="41">
        <v>62</v>
      </c>
      <c r="E182" s="41">
        <v>205</v>
      </c>
      <c r="F182" s="41">
        <f t="shared" si="15"/>
        <v>-126</v>
      </c>
      <c r="G182" s="41">
        <f t="shared" si="16"/>
        <v>143</v>
      </c>
      <c r="H182" s="81">
        <f t="shared" si="17"/>
        <v>-0.38066465256797588</v>
      </c>
      <c r="I182" s="133">
        <f t="shared" si="18"/>
        <v>2.306451612903226</v>
      </c>
    </row>
    <row r="183" spans="2:9" ht="15" customHeight="1" x14ac:dyDescent="0.2">
      <c r="B183" s="114" t="s">
        <v>189</v>
      </c>
      <c r="C183" s="41">
        <v>525</v>
      </c>
      <c r="D183" s="41">
        <v>85</v>
      </c>
      <c r="E183" s="41">
        <v>214</v>
      </c>
      <c r="F183" s="41">
        <f t="shared" si="15"/>
        <v>-311</v>
      </c>
      <c r="G183" s="41">
        <f t="shared" si="16"/>
        <v>129</v>
      </c>
      <c r="H183" s="81">
        <f t="shared" si="17"/>
        <v>-0.59238095238095245</v>
      </c>
      <c r="I183" s="133">
        <f t="shared" si="18"/>
        <v>1.5176470588235293</v>
      </c>
    </row>
    <row r="184" spans="2:9" ht="15" customHeight="1" x14ac:dyDescent="0.2">
      <c r="B184" s="114" t="s">
        <v>105</v>
      </c>
      <c r="C184" s="41">
        <v>20</v>
      </c>
      <c r="D184" s="41">
        <v>2</v>
      </c>
      <c r="E184" s="41">
        <v>11</v>
      </c>
      <c r="F184" s="41">
        <f t="shared" si="15"/>
        <v>-9</v>
      </c>
      <c r="G184" s="41">
        <f t="shared" si="16"/>
        <v>9</v>
      </c>
      <c r="H184" s="81">
        <f t="shared" si="17"/>
        <v>-0.44999999999999996</v>
      </c>
      <c r="I184" s="133">
        <f t="shared" si="18"/>
        <v>4.5</v>
      </c>
    </row>
    <row r="185" spans="2:9" ht="15" customHeight="1" x14ac:dyDescent="0.2">
      <c r="B185" s="114" t="s">
        <v>106</v>
      </c>
      <c r="C185" s="41">
        <v>107</v>
      </c>
      <c r="D185" s="41">
        <v>30</v>
      </c>
      <c r="E185" s="41">
        <v>75</v>
      </c>
      <c r="F185" s="41">
        <f t="shared" si="15"/>
        <v>-32</v>
      </c>
      <c r="G185" s="41">
        <f t="shared" si="16"/>
        <v>45</v>
      </c>
      <c r="H185" s="81">
        <f t="shared" si="17"/>
        <v>-0.2990654205607477</v>
      </c>
      <c r="I185" s="133">
        <f t="shared" si="18"/>
        <v>1.5</v>
      </c>
    </row>
    <row r="186" spans="2:9" s="21" customFormat="1" ht="15" customHeight="1" x14ac:dyDescent="0.2">
      <c r="B186" s="114" t="s">
        <v>242</v>
      </c>
      <c r="C186" s="41">
        <v>0</v>
      </c>
      <c r="D186" s="41">
        <v>0</v>
      </c>
      <c r="E186" s="41">
        <v>0</v>
      </c>
      <c r="F186" s="41">
        <f t="shared" si="15"/>
        <v>0</v>
      </c>
      <c r="G186" s="41">
        <f t="shared" si="16"/>
        <v>0</v>
      </c>
      <c r="H186" s="81"/>
      <c r="I186" s="133"/>
    </row>
    <row r="187" spans="2:9" ht="15" customHeight="1" x14ac:dyDescent="0.2">
      <c r="B187" s="114" t="s">
        <v>183</v>
      </c>
      <c r="C187" s="41">
        <v>11</v>
      </c>
      <c r="D187" s="41">
        <v>5</v>
      </c>
      <c r="E187" s="41">
        <v>2</v>
      </c>
      <c r="F187" s="41">
        <f t="shared" si="15"/>
        <v>-9</v>
      </c>
      <c r="G187" s="41">
        <f t="shared" si="16"/>
        <v>-3</v>
      </c>
      <c r="H187" s="81">
        <f t="shared" si="17"/>
        <v>-0.81818181818181812</v>
      </c>
      <c r="I187" s="133">
        <f t="shared" si="18"/>
        <v>-0.6</v>
      </c>
    </row>
    <row r="188" spans="2:9" ht="12.75" customHeight="1" x14ac:dyDescent="0.2">
      <c r="B188" s="114" t="s">
        <v>112</v>
      </c>
      <c r="C188" s="41">
        <v>17</v>
      </c>
      <c r="D188" s="41">
        <v>2</v>
      </c>
      <c r="E188" s="41">
        <v>6</v>
      </c>
      <c r="F188" s="41">
        <f t="shared" si="15"/>
        <v>-11</v>
      </c>
      <c r="G188" s="41">
        <f t="shared" si="16"/>
        <v>4</v>
      </c>
      <c r="H188" s="81">
        <f t="shared" si="17"/>
        <v>-0.64705882352941169</v>
      </c>
      <c r="I188" s="133">
        <f t="shared" si="18"/>
        <v>2</v>
      </c>
    </row>
    <row r="189" spans="2:9" ht="12" x14ac:dyDescent="0.2">
      <c r="B189" s="114" t="s">
        <v>175</v>
      </c>
      <c r="C189" s="41">
        <v>3</v>
      </c>
      <c r="D189" s="41">
        <v>0</v>
      </c>
      <c r="E189" s="41">
        <v>0</v>
      </c>
      <c r="F189" s="41">
        <f t="shared" si="15"/>
        <v>-3</v>
      </c>
      <c r="G189" s="41">
        <f t="shared" si="16"/>
        <v>0</v>
      </c>
      <c r="H189" s="81">
        <f t="shared" si="17"/>
        <v>-1</v>
      </c>
      <c r="I189" s="133"/>
    </row>
    <row r="190" spans="2:9" ht="15" customHeight="1" x14ac:dyDescent="0.2">
      <c r="B190" s="114" t="s">
        <v>124</v>
      </c>
      <c r="C190" s="41">
        <v>13</v>
      </c>
      <c r="D190" s="41">
        <v>2</v>
      </c>
      <c r="E190" s="41">
        <v>11</v>
      </c>
      <c r="F190" s="41">
        <f t="shared" si="15"/>
        <v>-2</v>
      </c>
      <c r="G190" s="41">
        <f t="shared" si="16"/>
        <v>9</v>
      </c>
      <c r="H190" s="81">
        <f t="shared" si="17"/>
        <v>-0.15384615384615385</v>
      </c>
      <c r="I190" s="133">
        <f t="shared" si="18"/>
        <v>4.5</v>
      </c>
    </row>
    <row r="191" spans="2:9" ht="15" customHeight="1" x14ac:dyDescent="0.2">
      <c r="B191" s="114" t="s">
        <v>129</v>
      </c>
      <c r="C191" s="41">
        <v>18</v>
      </c>
      <c r="D191" s="41">
        <v>7</v>
      </c>
      <c r="E191" s="41">
        <v>4</v>
      </c>
      <c r="F191" s="41">
        <f t="shared" si="15"/>
        <v>-14</v>
      </c>
      <c r="G191" s="41">
        <f t="shared" si="16"/>
        <v>-3</v>
      </c>
      <c r="H191" s="81">
        <f t="shared" si="17"/>
        <v>-0.77777777777777779</v>
      </c>
      <c r="I191" s="133">
        <f t="shared" si="18"/>
        <v>-0.4285714285714286</v>
      </c>
    </row>
    <row r="192" spans="2:9" ht="15" customHeight="1" x14ac:dyDescent="0.2">
      <c r="B192" s="114" t="s">
        <v>136</v>
      </c>
      <c r="C192" s="41">
        <v>229</v>
      </c>
      <c r="D192" s="41">
        <v>30</v>
      </c>
      <c r="E192" s="41">
        <v>179</v>
      </c>
      <c r="F192" s="41">
        <f t="shared" si="15"/>
        <v>-50</v>
      </c>
      <c r="G192" s="41">
        <f t="shared" si="16"/>
        <v>149</v>
      </c>
      <c r="H192" s="81">
        <f t="shared" si="17"/>
        <v>-0.21834061135371174</v>
      </c>
      <c r="I192" s="133">
        <f t="shared" si="18"/>
        <v>4.9666666666666668</v>
      </c>
    </row>
    <row r="193" spans="1:9" ht="12" x14ac:dyDescent="0.2">
      <c r="B193" s="114" t="s">
        <v>178</v>
      </c>
      <c r="C193" s="41">
        <v>75</v>
      </c>
      <c r="D193" s="41">
        <v>17</v>
      </c>
      <c r="E193" s="41">
        <v>32</v>
      </c>
      <c r="F193" s="41">
        <f t="shared" si="15"/>
        <v>-43</v>
      </c>
      <c r="G193" s="41">
        <f t="shared" si="16"/>
        <v>15</v>
      </c>
      <c r="H193" s="81">
        <f t="shared" si="17"/>
        <v>-0.57333333333333325</v>
      </c>
      <c r="I193" s="133">
        <f t="shared" si="18"/>
        <v>0.88235294117647056</v>
      </c>
    </row>
    <row r="194" spans="1:9" ht="15" customHeight="1" x14ac:dyDescent="0.2">
      <c r="B194" s="114" t="s">
        <v>145</v>
      </c>
      <c r="C194" s="41">
        <v>99</v>
      </c>
      <c r="D194" s="41">
        <v>19</v>
      </c>
      <c r="E194" s="41">
        <v>61</v>
      </c>
      <c r="F194" s="41">
        <f t="shared" si="15"/>
        <v>-38</v>
      </c>
      <c r="G194" s="41">
        <f t="shared" si="16"/>
        <v>42</v>
      </c>
      <c r="H194" s="81">
        <f t="shared" si="17"/>
        <v>-0.38383838383838387</v>
      </c>
      <c r="I194" s="133">
        <f t="shared" si="18"/>
        <v>2.2105263157894739</v>
      </c>
    </row>
    <row r="195" spans="1:9" ht="15" customHeight="1" x14ac:dyDescent="0.2">
      <c r="B195" s="114" t="s">
        <v>181</v>
      </c>
      <c r="C195" s="41">
        <v>10</v>
      </c>
      <c r="D195" s="41">
        <v>2</v>
      </c>
      <c r="E195" s="41">
        <v>15</v>
      </c>
      <c r="F195" s="41">
        <f t="shared" si="15"/>
        <v>5</v>
      </c>
      <c r="G195" s="41">
        <f t="shared" si="16"/>
        <v>13</v>
      </c>
      <c r="H195" s="81">
        <f t="shared" si="17"/>
        <v>0.5</v>
      </c>
      <c r="I195" s="133">
        <f t="shared" si="18"/>
        <v>6.5</v>
      </c>
    </row>
    <row r="196" spans="1:9" ht="15" customHeight="1" x14ac:dyDescent="0.2">
      <c r="A196" s="11"/>
      <c r="B196" s="109" t="s">
        <v>207</v>
      </c>
      <c r="C196" s="56">
        <v>1134</v>
      </c>
      <c r="D196" s="56">
        <v>347</v>
      </c>
      <c r="E196" s="56">
        <v>1204</v>
      </c>
      <c r="F196" s="60">
        <f t="shared" si="15"/>
        <v>70</v>
      </c>
      <c r="G196" s="60">
        <f t="shared" si="16"/>
        <v>857</v>
      </c>
      <c r="H196" s="76">
        <f t="shared" si="17"/>
        <v>6.1728395061728447E-2</v>
      </c>
      <c r="I196" s="135">
        <f t="shared" si="18"/>
        <v>2.4697406340057637</v>
      </c>
    </row>
    <row r="197" spans="1:9" ht="15" customHeight="1" x14ac:dyDescent="0.2">
      <c r="A197" s="11"/>
      <c r="B197" s="111" t="s">
        <v>167</v>
      </c>
      <c r="C197" s="41">
        <v>7</v>
      </c>
      <c r="D197" s="41">
        <v>1</v>
      </c>
      <c r="E197" s="41">
        <v>3</v>
      </c>
      <c r="F197" s="41">
        <f t="shared" si="15"/>
        <v>-4</v>
      </c>
      <c r="G197" s="41">
        <f t="shared" si="16"/>
        <v>2</v>
      </c>
      <c r="H197" s="81">
        <f t="shared" si="17"/>
        <v>-0.5714285714285714</v>
      </c>
      <c r="I197" s="133">
        <f t="shared" si="18"/>
        <v>2</v>
      </c>
    </row>
    <row r="198" spans="1:9" ht="15" customHeight="1" x14ac:dyDescent="0.2">
      <c r="A198" s="11"/>
      <c r="B198" s="113" t="s">
        <v>184</v>
      </c>
      <c r="C198" s="41">
        <v>13</v>
      </c>
      <c r="D198" s="41">
        <v>6</v>
      </c>
      <c r="E198" s="41">
        <v>7</v>
      </c>
      <c r="F198" s="41">
        <f t="shared" ref="F198:F235" si="21">E198-C198</f>
        <v>-6</v>
      </c>
      <c r="G198" s="41">
        <f t="shared" ref="G198:G235" si="22">E198-D198</f>
        <v>1</v>
      </c>
      <c r="H198" s="81">
        <f t="shared" si="17"/>
        <v>-0.46153846153846156</v>
      </c>
      <c r="I198" s="133">
        <f t="shared" si="18"/>
        <v>0.16666666666666674</v>
      </c>
    </row>
    <row r="199" spans="1:9" ht="15" customHeight="1" x14ac:dyDescent="0.2">
      <c r="A199" s="11"/>
      <c r="B199" s="114" t="s">
        <v>171</v>
      </c>
      <c r="C199" s="41">
        <v>14</v>
      </c>
      <c r="D199" s="41">
        <v>3</v>
      </c>
      <c r="E199" s="41">
        <v>6</v>
      </c>
      <c r="F199" s="41">
        <f t="shared" si="21"/>
        <v>-8</v>
      </c>
      <c r="G199" s="41">
        <f t="shared" si="22"/>
        <v>3</v>
      </c>
      <c r="H199" s="81">
        <f t="shared" si="17"/>
        <v>-0.5714285714285714</v>
      </c>
      <c r="I199" s="133">
        <f t="shared" si="18"/>
        <v>1</v>
      </c>
    </row>
    <row r="200" spans="1:9" ht="15" customHeight="1" x14ac:dyDescent="0.2">
      <c r="A200" s="11"/>
      <c r="B200" s="114" t="s">
        <v>72</v>
      </c>
      <c r="C200" s="41">
        <v>93</v>
      </c>
      <c r="D200" s="41">
        <v>25</v>
      </c>
      <c r="E200" s="41">
        <v>43</v>
      </c>
      <c r="F200" s="41">
        <f t="shared" si="21"/>
        <v>-50</v>
      </c>
      <c r="G200" s="41">
        <f t="shared" si="22"/>
        <v>18</v>
      </c>
      <c r="H200" s="81">
        <f t="shared" si="17"/>
        <v>-0.5376344086021505</v>
      </c>
      <c r="I200" s="133">
        <f t="shared" si="18"/>
        <v>0.72</v>
      </c>
    </row>
    <row r="201" spans="1:9" ht="15" customHeight="1" x14ac:dyDescent="0.2">
      <c r="A201" s="11"/>
      <c r="B201" s="114" t="s">
        <v>73</v>
      </c>
      <c r="C201" s="41">
        <v>7</v>
      </c>
      <c r="D201" s="41">
        <v>4</v>
      </c>
      <c r="E201" s="41">
        <v>5</v>
      </c>
      <c r="F201" s="41">
        <f t="shared" si="21"/>
        <v>-2</v>
      </c>
      <c r="G201" s="41">
        <f t="shared" si="22"/>
        <v>1</v>
      </c>
      <c r="H201" s="81">
        <f t="shared" si="17"/>
        <v>-0.2857142857142857</v>
      </c>
      <c r="I201" s="133">
        <f t="shared" si="18"/>
        <v>0.25</v>
      </c>
    </row>
    <row r="202" spans="1:9" ht="15" customHeight="1" x14ac:dyDescent="0.2">
      <c r="A202" s="11"/>
      <c r="B202" s="114" t="s">
        <v>157</v>
      </c>
      <c r="C202" s="41">
        <v>2</v>
      </c>
      <c r="D202" s="41">
        <v>0</v>
      </c>
      <c r="E202" s="41">
        <v>6</v>
      </c>
      <c r="F202" s="41">
        <f t="shared" si="21"/>
        <v>4</v>
      </c>
      <c r="G202" s="41">
        <f t="shared" si="22"/>
        <v>6</v>
      </c>
      <c r="H202" s="81">
        <f t="shared" si="17"/>
        <v>2</v>
      </c>
      <c r="I202" s="133"/>
    </row>
    <row r="203" spans="1:9" ht="15" customHeight="1" x14ac:dyDescent="0.2">
      <c r="A203" s="11"/>
      <c r="B203" s="114" t="s">
        <v>93</v>
      </c>
      <c r="C203" s="41">
        <v>5</v>
      </c>
      <c r="D203" s="41">
        <v>8</v>
      </c>
      <c r="E203" s="41">
        <v>1</v>
      </c>
      <c r="F203" s="41">
        <f t="shared" si="21"/>
        <v>-4</v>
      </c>
      <c r="G203" s="41">
        <f t="shared" si="22"/>
        <v>-7</v>
      </c>
      <c r="H203" s="81">
        <f t="shared" ref="H203:H206" si="23">E203/C203-1</f>
        <v>-0.8</v>
      </c>
      <c r="I203" s="133">
        <f t="shared" ref="I203:I206" si="24">E203/D203-1</f>
        <v>-0.875</v>
      </c>
    </row>
    <row r="204" spans="1:9" ht="15" customHeight="1" x14ac:dyDescent="0.2">
      <c r="A204" s="11"/>
      <c r="B204" s="114" t="s">
        <v>101</v>
      </c>
      <c r="C204" s="41">
        <v>20</v>
      </c>
      <c r="D204" s="41">
        <v>4</v>
      </c>
      <c r="E204" s="41">
        <v>15</v>
      </c>
      <c r="F204" s="41">
        <f t="shared" si="21"/>
        <v>-5</v>
      </c>
      <c r="G204" s="41">
        <f t="shared" si="22"/>
        <v>11</v>
      </c>
      <c r="H204" s="81">
        <f t="shared" si="23"/>
        <v>-0.25</v>
      </c>
      <c r="I204" s="133">
        <f t="shared" si="24"/>
        <v>2.75</v>
      </c>
    </row>
    <row r="205" spans="1:9" ht="15" customHeight="1" x14ac:dyDescent="0.2">
      <c r="A205" s="11"/>
      <c r="B205" s="110" t="s">
        <v>104</v>
      </c>
      <c r="C205" s="41">
        <v>13</v>
      </c>
      <c r="D205" s="41">
        <v>11</v>
      </c>
      <c r="E205" s="41">
        <v>2</v>
      </c>
      <c r="F205" s="41">
        <f t="shared" si="21"/>
        <v>-11</v>
      </c>
      <c r="G205" s="41">
        <f t="shared" si="22"/>
        <v>-9</v>
      </c>
      <c r="H205" s="81">
        <f t="shared" si="23"/>
        <v>-0.84615384615384615</v>
      </c>
      <c r="I205" s="133">
        <f t="shared" si="24"/>
        <v>-0.81818181818181812</v>
      </c>
    </row>
    <row r="206" spans="1:9" ht="15" customHeight="1" x14ac:dyDescent="0.2">
      <c r="A206" s="11"/>
      <c r="B206" s="114" t="s">
        <v>173</v>
      </c>
      <c r="C206" s="41">
        <v>33</v>
      </c>
      <c r="D206" s="41">
        <v>7</v>
      </c>
      <c r="E206" s="41">
        <v>28</v>
      </c>
      <c r="F206" s="41">
        <f t="shared" si="21"/>
        <v>-5</v>
      </c>
      <c r="G206" s="41">
        <f t="shared" si="22"/>
        <v>21</v>
      </c>
      <c r="H206" s="81">
        <f t="shared" si="23"/>
        <v>-0.15151515151515149</v>
      </c>
      <c r="I206" s="133">
        <f t="shared" si="24"/>
        <v>3</v>
      </c>
    </row>
    <row r="207" spans="1:9" ht="15" customHeight="1" x14ac:dyDescent="0.2">
      <c r="A207" s="11"/>
      <c r="B207" s="114" t="s">
        <v>159</v>
      </c>
      <c r="C207" s="41">
        <v>24</v>
      </c>
      <c r="D207" s="41">
        <v>7</v>
      </c>
      <c r="E207" s="41">
        <v>18</v>
      </c>
      <c r="F207" s="41">
        <f t="shared" si="21"/>
        <v>-6</v>
      </c>
      <c r="G207" s="41">
        <f t="shared" si="22"/>
        <v>11</v>
      </c>
      <c r="H207" s="81">
        <f t="shared" ref="H207:H209" si="25">E207/C207-1</f>
        <v>-0.25</v>
      </c>
      <c r="I207" s="133">
        <f t="shared" ref="I207:I209" si="26">E207/D207-1</f>
        <v>1.5714285714285716</v>
      </c>
    </row>
    <row r="208" spans="1:9" ht="15" customHeight="1" x14ac:dyDescent="0.2">
      <c r="A208" s="11"/>
      <c r="B208" s="114" t="s">
        <v>164</v>
      </c>
      <c r="C208" s="41">
        <v>16</v>
      </c>
      <c r="D208" s="41">
        <v>3</v>
      </c>
      <c r="E208" s="41">
        <v>7</v>
      </c>
      <c r="F208" s="41">
        <f t="shared" si="21"/>
        <v>-9</v>
      </c>
      <c r="G208" s="41">
        <f t="shared" si="22"/>
        <v>4</v>
      </c>
      <c r="H208" s="81">
        <f t="shared" si="25"/>
        <v>-0.5625</v>
      </c>
      <c r="I208" s="133">
        <f t="shared" si="26"/>
        <v>1.3333333333333335</v>
      </c>
    </row>
    <row r="209" spans="1:9" ht="15" customHeight="1" x14ac:dyDescent="0.2">
      <c r="A209" s="11"/>
      <c r="B209" s="114" t="s">
        <v>115</v>
      </c>
      <c r="C209" s="41">
        <v>840</v>
      </c>
      <c r="D209" s="41">
        <v>256</v>
      </c>
      <c r="E209" s="41">
        <v>1039</v>
      </c>
      <c r="F209" s="41">
        <f t="shared" si="21"/>
        <v>199</v>
      </c>
      <c r="G209" s="41">
        <f t="shared" si="22"/>
        <v>783</v>
      </c>
      <c r="H209" s="81">
        <f t="shared" si="25"/>
        <v>0.23690476190476195</v>
      </c>
      <c r="I209" s="133">
        <f t="shared" si="26"/>
        <v>3.05859375</v>
      </c>
    </row>
    <row r="210" spans="1:9" ht="15" customHeight="1" x14ac:dyDescent="0.2">
      <c r="A210" s="11"/>
      <c r="B210" s="114" t="s">
        <v>130</v>
      </c>
      <c r="C210" s="41">
        <v>29</v>
      </c>
      <c r="D210" s="41">
        <v>6</v>
      </c>
      <c r="E210" s="41">
        <v>11</v>
      </c>
      <c r="F210" s="41">
        <f t="shared" si="21"/>
        <v>-18</v>
      </c>
      <c r="G210" s="41">
        <f t="shared" si="22"/>
        <v>5</v>
      </c>
      <c r="H210" s="81">
        <f t="shared" ref="H210:H211" si="27">E210/C210-1</f>
        <v>-0.62068965517241381</v>
      </c>
      <c r="I210" s="133">
        <f t="shared" ref="I210:I211" si="28">E210/D210-1</f>
        <v>0.83333333333333326</v>
      </c>
    </row>
    <row r="211" spans="1:9" ht="15" customHeight="1" x14ac:dyDescent="0.2">
      <c r="A211" s="11"/>
      <c r="B211" s="114" t="s">
        <v>133</v>
      </c>
      <c r="C211" s="41">
        <v>8</v>
      </c>
      <c r="D211" s="41">
        <v>4</v>
      </c>
      <c r="E211" s="41">
        <v>3</v>
      </c>
      <c r="F211" s="41">
        <f t="shared" si="21"/>
        <v>-5</v>
      </c>
      <c r="G211" s="41">
        <f t="shared" si="22"/>
        <v>-1</v>
      </c>
      <c r="H211" s="81">
        <f t="shared" si="27"/>
        <v>-0.625</v>
      </c>
      <c r="I211" s="133">
        <f t="shared" si="28"/>
        <v>-0.25</v>
      </c>
    </row>
    <row r="212" spans="1:9" ht="15" customHeight="1" x14ac:dyDescent="0.2">
      <c r="B212" s="114" t="s">
        <v>193</v>
      </c>
      <c r="C212" s="41">
        <v>10</v>
      </c>
      <c r="D212" s="41">
        <v>2</v>
      </c>
      <c r="E212" s="41">
        <v>10</v>
      </c>
      <c r="F212" s="41">
        <f t="shared" si="21"/>
        <v>0</v>
      </c>
      <c r="G212" s="41">
        <f t="shared" si="22"/>
        <v>8</v>
      </c>
      <c r="H212" s="81">
        <f t="shared" ref="H212:H235" si="29">E212/C212-1</f>
        <v>0</v>
      </c>
      <c r="I212" s="133">
        <f t="shared" ref="I212:I235" si="30">E212/D212-1</f>
        <v>4</v>
      </c>
    </row>
    <row r="213" spans="1:9" ht="13.5" customHeight="1" x14ac:dyDescent="0.2">
      <c r="B213" s="109" t="s">
        <v>126</v>
      </c>
      <c r="C213" s="56">
        <v>3208</v>
      </c>
      <c r="D213" s="56">
        <v>714</v>
      </c>
      <c r="E213" s="56">
        <v>1720</v>
      </c>
      <c r="F213" s="60">
        <f t="shared" si="21"/>
        <v>-1488</v>
      </c>
      <c r="G213" s="60">
        <f t="shared" si="22"/>
        <v>1006</v>
      </c>
      <c r="H213" s="76">
        <f t="shared" si="29"/>
        <v>-0.46384039900249374</v>
      </c>
      <c r="I213" s="135">
        <f t="shared" si="30"/>
        <v>1.4089635854341735</v>
      </c>
    </row>
    <row r="214" spans="1:9" ht="15" customHeight="1" x14ac:dyDescent="0.2">
      <c r="A214" s="11"/>
      <c r="B214" s="114" t="s">
        <v>168</v>
      </c>
      <c r="C214" s="41">
        <v>35</v>
      </c>
      <c r="D214" s="41">
        <v>3</v>
      </c>
      <c r="E214" s="41">
        <v>6</v>
      </c>
      <c r="F214" s="41">
        <f t="shared" si="21"/>
        <v>-29</v>
      </c>
      <c r="G214" s="41">
        <f t="shared" si="22"/>
        <v>3</v>
      </c>
      <c r="H214" s="81">
        <f t="shared" si="29"/>
        <v>-0.82857142857142851</v>
      </c>
      <c r="I214" s="133">
        <f t="shared" si="30"/>
        <v>1</v>
      </c>
    </row>
    <row r="215" spans="1:9" ht="15" customHeight="1" x14ac:dyDescent="0.2">
      <c r="A215" s="11"/>
      <c r="B215" s="113" t="s">
        <v>195</v>
      </c>
      <c r="C215" s="41">
        <v>3</v>
      </c>
      <c r="D215" s="41">
        <v>0</v>
      </c>
      <c r="E215" s="41">
        <v>0</v>
      </c>
      <c r="F215" s="41">
        <f t="shared" si="21"/>
        <v>-3</v>
      </c>
      <c r="G215" s="41">
        <f t="shared" si="22"/>
        <v>0</v>
      </c>
      <c r="H215" s="81">
        <f t="shared" si="29"/>
        <v>-1</v>
      </c>
      <c r="I215" s="133"/>
    </row>
    <row r="216" spans="1:9" ht="15" customHeight="1" x14ac:dyDescent="0.2">
      <c r="A216" s="11"/>
      <c r="B216" s="114" t="s">
        <v>160</v>
      </c>
      <c r="C216" s="41">
        <v>16</v>
      </c>
      <c r="D216" s="41">
        <v>3</v>
      </c>
      <c r="E216" s="41">
        <v>23</v>
      </c>
      <c r="F216" s="41">
        <f t="shared" si="21"/>
        <v>7</v>
      </c>
      <c r="G216" s="41">
        <f t="shared" si="22"/>
        <v>20</v>
      </c>
      <c r="H216" s="81">
        <f t="shared" si="29"/>
        <v>0.4375</v>
      </c>
      <c r="I216" s="133">
        <f t="shared" si="30"/>
        <v>6.666666666666667</v>
      </c>
    </row>
    <row r="217" spans="1:9" ht="15" customHeight="1" x14ac:dyDescent="0.2">
      <c r="B217" s="114" t="s">
        <v>126</v>
      </c>
      <c r="C217" s="41">
        <v>3150</v>
      </c>
      <c r="D217" s="41">
        <v>708</v>
      </c>
      <c r="E217" s="41">
        <v>1684</v>
      </c>
      <c r="F217" s="41">
        <f t="shared" si="21"/>
        <v>-1466</v>
      </c>
      <c r="G217" s="41">
        <f t="shared" si="22"/>
        <v>976</v>
      </c>
      <c r="H217" s="81">
        <f t="shared" si="29"/>
        <v>-0.46539682539682536</v>
      </c>
      <c r="I217" s="133">
        <f t="shared" si="30"/>
        <v>1.3785310734463279</v>
      </c>
    </row>
    <row r="218" spans="1:9" ht="12" x14ac:dyDescent="0.2">
      <c r="B218" s="113" t="s">
        <v>185</v>
      </c>
      <c r="C218" s="41">
        <v>4</v>
      </c>
      <c r="D218" s="41">
        <v>0</v>
      </c>
      <c r="E218" s="41">
        <v>7</v>
      </c>
      <c r="F218" s="41">
        <f t="shared" si="21"/>
        <v>3</v>
      </c>
      <c r="G218" s="41">
        <f t="shared" si="22"/>
        <v>7</v>
      </c>
      <c r="H218" s="81">
        <f t="shared" si="29"/>
        <v>0.75</v>
      </c>
      <c r="I218" s="133"/>
    </row>
    <row r="219" spans="1:9" ht="15" customHeight="1" x14ac:dyDescent="0.2">
      <c r="B219" s="109" t="s">
        <v>208</v>
      </c>
      <c r="C219" s="56">
        <v>2942</v>
      </c>
      <c r="D219" s="56">
        <v>673</v>
      </c>
      <c r="E219" s="56">
        <v>2909</v>
      </c>
      <c r="F219" s="60">
        <f t="shared" si="21"/>
        <v>-33</v>
      </c>
      <c r="G219" s="60">
        <f t="shared" si="22"/>
        <v>2236</v>
      </c>
      <c r="H219" s="76">
        <f t="shared" si="29"/>
        <v>-1.1216859279401747E-2</v>
      </c>
      <c r="I219" s="135">
        <f t="shared" si="30"/>
        <v>3.3224368499257055</v>
      </c>
    </row>
    <row r="220" spans="1:9" ht="15" customHeight="1" x14ac:dyDescent="0.2">
      <c r="B220" s="110" t="s">
        <v>62</v>
      </c>
      <c r="C220" s="41">
        <v>377</v>
      </c>
      <c r="D220" s="41">
        <v>95</v>
      </c>
      <c r="E220" s="41">
        <v>530</v>
      </c>
      <c r="F220" s="41">
        <f t="shared" si="21"/>
        <v>153</v>
      </c>
      <c r="G220" s="41">
        <f t="shared" si="22"/>
        <v>435</v>
      </c>
      <c r="H220" s="81">
        <f t="shared" si="29"/>
        <v>0.40583554376657816</v>
      </c>
      <c r="I220" s="133">
        <f t="shared" si="30"/>
        <v>4.5789473684210522</v>
      </c>
    </row>
    <row r="221" spans="1:9" ht="15" customHeight="1" x14ac:dyDescent="0.2">
      <c r="B221" s="110" t="s">
        <v>108</v>
      </c>
      <c r="C221" s="41">
        <v>814</v>
      </c>
      <c r="D221" s="41">
        <v>227</v>
      </c>
      <c r="E221" s="41">
        <v>694</v>
      </c>
      <c r="F221" s="41">
        <f t="shared" si="21"/>
        <v>-120</v>
      </c>
      <c r="G221" s="41">
        <f t="shared" si="22"/>
        <v>467</v>
      </c>
      <c r="H221" s="81">
        <f t="shared" si="29"/>
        <v>-0.14742014742014742</v>
      </c>
      <c r="I221" s="133">
        <f t="shared" si="30"/>
        <v>2.0572687224669601</v>
      </c>
    </row>
    <row r="222" spans="1:9" ht="15" customHeight="1" x14ac:dyDescent="0.2">
      <c r="B222" s="110" t="s">
        <v>137</v>
      </c>
      <c r="C222" s="41">
        <v>1138</v>
      </c>
      <c r="D222" s="41">
        <v>187</v>
      </c>
      <c r="E222" s="41">
        <v>1222</v>
      </c>
      <c r="F222" s="41">
        <f t="shared" si="21"/>
        <v>84</v>
      </c>
      <c r="G222" s="41">
        <f t="shared" si="22"/>
        <v>1035</v>
      </c>
      <c r="H222" s="81">
        <f t="shared" si="29"/>
        <v>7.381370826010536E-2</v>
      </c>
      <c r="I222" s="133">
        <f t="shared" si="30"/>
        <v>5.5347593582887704</v>
      </c>
    </row>
    <row r="223" spans="1:9" ht="12" x14ac:dyDescent="0.2">
      <c r="B223" s="110" t="s">
        <v>144</v>
      </c>
      <c r="C223" s="41">
        <v>613</v>
      </c>
      <c r="D223" s="41">
        <v>164</v>
      </c>
      <c r="E223" s="41">
        <v>463</v>
      </c>
      <c r="F223" s="41">
        <f t="shared" si="21"/>
        <v>-150</v>
      </c>
      <c r="G223" s="41">
        <f t="shared" si="22"/>
        <v>299</v>
      </c>
      <c r="H223" s="81">
        <f t="shared" si="29"/>
        <v>-0.24469820554649269</v>
      </c>
      <c r="I223" s="133">
        <f t="shared" si="30"/>
        <v>1.8231707317073171</v>
      </c>
    </row>
    <row r="224" spans="1:9" x14ac:dyDescent="0.2">
      <c r="B224" s="109" t="s">
        <v>209</v>
      </c>
      <c r="C224" s="56">
        <v>194</v>
      </c>
      <c r="D224" s="56">
        <v>66</v>
      </c>
      <c r="E224" s="56">
        <v>87</v>
      </c>
      <c r="F224" s="60">
        <f t="shared" si="21"/>
        <v>-107</v>
      </c>
      <c r="G224" s="60">
        <f t="shared" si="22"/>
        <v>21</v>
      </c>
      <c r="H224" s="76">
        <f t="shared" si="29"/>
        <v>-0.55154639175257736</v>
      </c>
      <c r="I224" s="135">
        <f t="shared" si="30"/>
        <v>0.31818181818181812</v>
      </c>
    </row>
    <row r="225" spans="1:9" ht="12" x14ac:dyDescent="0.2">
      <c r="B225" s="114" t="s">
        <v>154</v>
      </c>
      <c r="C225" s="41">
        <v>9</v>
      </c>
      <c r="D225" s="41">
        <v>1</v>
      </c>
      <c r="E225" s="41">
        <v>7</v>
      </c>
      <c r="F225" s="41">
        <f t="shared" si="21"/>
        <v>-2</v>
      </c>
      <c r="G225" s="41">
        <f t="shared" si="22"/>
        <v>6</v>
      </c>
      <c r="H225" s="81">
        <f t="shared" si="29"/>
        <v>-0.22222222222222221</v>
      </c>
      <c r="I225" s="133">
        <f t="shared" si="30"/>
        <v>6</v>
      </c>
    </row>
    <row r="226" spans="1:9" ht="13.5" customHeight="1" x14ac:dyDescent="0.2">
      <c r="B226" s="114" t="s">
        <v>170</v>
      </c>
      <c r="C226" s="41">
        <v>9</v>
      </c>
      <c r="D226" s="41">
        <v>3</v>
      </c>
      <c r="E226" s="41">
        <v>5</v>
      </c>
      <c r="F226" s="41">
        <f t="shared" si="21"/>
        <v>-4</v>
      </c>
      <c r="G226" s="41">
        <f t="shared" si="22"/>
        <v>2</v>
      </c>
      <c r="H226" s="81">
        <f t="shared" si="29"/>
        <v>-0.44444444444444442</v>
      </c>
      <c r="I226" s="133">
        <f t="shared" si="30"/>
        <v>0.66666666666666674</v>
      </c>
    </row>
    <row r="227" spans="1:9" ht="15.75" customHeight="1" x14ac:dyDescent="0.2">
      <c r="B227" s="114" t="s">
        <v>94</v>
      </c>
      <c r="C227" s="41">
        <v>106</v>
      </c>
      <c r="D227" s="41">
        <v>48</v>
      </c>
      <c r="E227" s="41">
        <v>57</v>
      </c>
      <c r="F227" s="41">
        <f t="shared" si="21"/>
        <v>-49</v>
      </c>
      <c r="G227" s="41">
        <f t="shared" si="22"/>
        <v>9</v>
      </c>
      <c r="H227" s="81">
        <f t="shared" si="29"/>
        <v>-0.46226415094339623</v>
      </c>
      <c r="I227" s="133">
        <f t="shared" si="30"/>
        <v>0.1875</v>
      </c>
    </row>
    <row r="228" spans="1:9" ht="15" customHeight="1" x14ac:dyDescent="0.2">
      <c r="B228" s="114" t="s">
        <v>98</v>
      </c>
      <c r="C228" s="41">
        <v>30</v>
      </c>
      <c r="D228" s="41">
        <v>8</v>
      </c>
      <c r="E228" s="41">
        <v>10</v>
      </c>
      <c r="F228" s="41">
        <f t="shared" si="21"/>
        <v>-20</v>
      </c>
      <c r="G228" s="41">
        <f t="shared" si="22"/>
        <v>2</v>
      </c>
      <c r="H228" s="81">
        <f t="shared" si="29"/>
        <v>-0.66666666666666674</v>
      </c>
      <c r="I228" s="133">
        <f t="shared" si="30"/>
        <v>0.25</v>
      </c>
    </row>
    <row r="229" spans="1:9" ht="15.75" customHeight="1" x14ac:dyDescent="0.2">
      <c r="B229" s="114" t="s">
        <v>192</v>
      </c>
      <c r="C229" s="41">
        <v>11</v>
      </c>
      <c r="D229" s="41">
        <v>0</v>
      </c>
      <c r="E229" s="41">
        <v>0</v>
      </c>
      <c r="F229" s="41">
        <f t="shared" si="21"/>
        <v>-11</v>
      </c>
      <c r="G229" s="41">
        <f t="shared" si="22"/>
        <v>0</v>
      </c>
      <c r="H229" s="81">
        <f t="shared" si="29"/>
        <v>-1</v>
      </c>
      <c r="I229" s="133"/>
    </row>
    <row r="230" spans="1:9" s="21" customFormat="1" ht="15.75" customHeight="1" x14ac:dyDescent="0.2">
      <c r="B230" s="114" t="s">
        <v>194</v>
      </c>
      <c r="C230" s="41">
        <v>29</v>
      </c>
      <c r="D230" s="41">
        <v>5</v>
      </c>
      <c r="E230" s="41">
        <v>5</v>
      </c>
      <c r="F230" s="41">
        <f t="shared" si="21"/>
        <v>-24</v>
      </c>
      <c r="G230" s="41">
        <f t="shared" si="22"/>
        <v>0</v>
      </c>
      <c r="H230" s="81">
        <f t="shared" si="29"/>
        <v>-0.82758620689655171</v>
      </c>
      <c r="I230" s="133">
        <f t="shared" si="30"/>
        <v>0</v>
      </c>
    </row>
    <row r="231" spans="1:9" s="9" customFormat="1" ht="12" x14ac:dyDescent="0.2">
      <c r="B231" s="110" t="s">
        <v>241</v>
      </c>
      <c r="C231" s="41">
        <v>0</v>
      </c>
      <c r="D231" s="41">
        <v>1</v>
      </c>
      <c r="E231" s="41">
        <v>3</v>
      </c>
      <c r="F231" s="41">
        <f t="shared" si="21"/>
        <v>3</v>
      </c>
      <c r="G231" s="41">
        <f t="shared" si="22"/>
        <v>2</v>
      </c>
      <c r="H231" s="81"/>
      <c r="I231" s="133">
        <f t="shared" si="30"/>
        <v>2</v>
      </c>
    </row>
    <row r="232" spans="1:9" x14ac:dyDescent="0.2">
      <c r="B232" s="115" t="s">
        <v>138</v>
      </c>
      <c r="C232" s="57">
        <v>495636</v>
      </c>
      <c r="D232" s="57">
        <v>141611</v>
      </c>
      <c r="E232" s="57">
        <v>153787</v>
      </c>
      <c r="F232" s="57">
        <f>E232-C232</f>
        <v>-341849</v>
      </c>
      <c r="G232" s="57">
        <f>E232-D232</f>
        <v>12176</v>
      </c>
      <c r="H232" s="63">
        <f>E232/C232-1</f>
        <v>-0.6897178574599101</v>
      </c>
      <c r="I232" s="134">
        <f>E232/D232-1</f>
        <v>8.5982021170671663E-2</v>
      </c>
    </row>
    <row r="233" spans="1:9" ht="12" x14ac:dyDescent="0.2">
      <c r="B233" s="110" t="s">
        <v>274</v>
      </c>
      <c r="C233" s="41">
        <v>102</v>
      </c>
      <c r="D233" s="41">
        <v>27</v>
      </c>
      <c r="E233" s="41">
        <v>41</v>
      </c>
      <c r="F233" s="41">
        <f t="shared" si="21"/>
        <v>-61</v>
      </c>
      <c r="G233" s="41">
        <f t="shared" si="22"/>
        <v>14</v>
      </c>
      <c r="H233" s="81">
        <f t="shared" si="29"/>
        <v>-0.59803921568627449</v>
      </c>
      <c r="I233" s="133">
        <f t="shared" si="30"/>
        <v>0.5185185185185186</v>
      </c>
    </row>
    <row r="234" spans="1:9" s="21" customFormat="1" ht="12" x14ac:dyDescent="0.2">
      <c r="B234" s="114" t="s">
        <v>280</v>
      </c>
      <c r="C234" s="41">
        <v>488841</v>
      </c>
      <c r="D234" s="41">
        <v>140351</v>
      </c>
      <c r="E234" s="41">
        <v>151559</v>
      </c>
      <c r="F234" s="41">
        <f t="shared" si="21"/>
        <v>-337282</v>
      </c>
      <c r="G234" s="41">
        <f t="shared" si="22"/>
        <v>11208</v>
      </c>
      <c r="H234" s="81">
        <f t="shared" si="29"/>
        <v>-0.68996258497139151</v>
      </c>
      <c r="I234" s="133">
        <f t="shared" si="30"/>
        <v>7.9856930125186132E-2</v>
      </c>
    </row>
    <row r="235" spans="1:9" ht="15" customHeight="1" thickBot="1" x14ac:dyDescent="0.25">
      <c r="B235" s="119" t="s">
        <v>138</v>
      </c>
      <c r="C235" s="120">
        <v>6693</v>
      </c>
      <c r="D235" s="120">
        <v>1233</v>
      </c>
      <c r="E235" s="120">
        <v>2187</v>
      </c>
      <c r="F235" s="120">
        <f t="shared" si="21"/>
        <v>-4506</v>
      </c>
      <c r="G235" s="120">
        <f t="shared" si="22"/>
        <v>954</v>
      </c>
      <c r="H235" s="123">
        <f t="shared" si="29"/>
        <v>-0.67324069923800989</v>
      </c>
      <c r="I235" s="137">
        <f t="shared" si="30"/>
        <v>0.77372262773722622</v>
      </c>
    </row>
    <row r="236" spans="1:9" ht="15" customHeight="1" x14ac:dyDescent="0.2">
      <c r="F236" s="102"/>
    </row>
    <row r="237" spans="1:9" s="21" customFormat="1" ht="15" customHeight="1" x14ac:dyDescent="0.2">
      <c r="E237" s="139"/>
      <c r="F237" s="102"/>
      <c r="G237" s="100"/>
      <c r="H237" s="77"/>
      <c r="I237" s="77"/>
    </row>
    <row r="239" spans="1:9" s="21" customFormat="1" ht="15" customHeight="1" x14ac:dyDescent="0.2">
      <c r="B239" s="149" t="s">
        <v>210</v>
      </c>
      <c r="C239" s="150"/>
      <c r="D239" s="150"/>
      <c r="E239" s="150"/>
      <c r="F239" s="150"/>
      <c r="G239" s="100"/>
      <c r="H239" s="77"/>
      <c r="I239" s="77"/>
    </row>
    <row r="240" spans="1:9" ht="19.5" customHeight="1" x14ac:dyDescent="0.2">
      <c r="A240" s="21"/>
      <c r="B240" s="21"/>
      <c r="C240" s="21"/>
      <c r="D240" s="21"/>
      <c r="E240" s="21"/>
    </row>
    <row r="241" spans="1:6" ht="15" customHeight="1" x14ac:dyDescent="0.2">
      <c r="A241" s="21"/>
      <c r="B241" s="21"/>
      <c r="C241" s="21"/>
      <c r="D241" s="21"/>
      <c r="E241" s="21"/>
    </row>
    <row r="250" spans="1:6" ht="15" customHeight="1" x14ac:dyDescent="0.2">
      <c r="F250" s="104"/>
    </row>
    <row r="251" spans="1:6" ht="15" customHeight="1" x14ac:dyDescent="0.2">
      <c r="F251" s="104"/>
    </row>
    <row r="252" spans="1:6" ht="15" customHeight="1" x14ac:dyDescent="0.2">
      <c r="F252" s="104"/>
    </row>
    <row r="253" spans="1:6" ht="15" customHeight="1" x14ac:dyDescent="0.2">
      <c r="F253" s="104"/>
    </row>
    <row r="254" spans="1:6" ht="15" customHeight="1" x14ac:dyDescent="0.2">
      <c r="F254" s="104"/>
    </row>
    <row r="255" spans="1:6" ht="15" customHeight="1" x14ac:dyDescent="0.2">
      <c r="F255" s="104"/>
    </row>
    <row r="256" spans="1:6" ht="15" customHeight="1" x14ac:dyDescent="0.2">
      <c r="F256" s="104"/>
    </row>
  </sheetData>
  <mergeCells count="1">
    <mergeCell ref="B239:F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B2" sqref="B2:J2"/>
    </sheetView>
  </sheetViews>
  <sheetFormatPr defaultColWidth="9.140625" defaultRowHeight="15" customHeight="1" x14ac:dyDescent="0.2"/>
  <cols>
    <col min="1" max="1" width="12.7109375" style="6" customWidth="1"/>
    <col min="2" max="2" width="6.7109375" style="6" customWidth="1"/>
    <col min="3" max="3" width="31" style="6" customWidth="1"/>
    <col min="4" max="4" width="19.140625" style="6" customWidth="1"/>
    <col min="5" max="5" width="18.140625" style="6" customWidth="1"/>
    <col min="6" max="6" width="17.140625" style="6" customWidth="1"/>
    <col min="7" max="7" width="15" style="6" customWidth="1"/>
    <col min="8" max="8" width="14.42578125" style="6" customWidth="1"/>
    <col min="9" max="10" width="14.85546875" style="6" customWidth="1"/>
    <col min="11" max="16384" width="9.140625" style="6"/>
  </cols>
  <sheetData>
    <row r="1" spans="1:12" ht="15" customHeight="1" thickBot="1" x14ac:dyDescent="0.25"/>
    <row r="2" spans="1:12" ht="21.75" customHeight="1" thickBot="1" x14ac:dyDescent="0.25">
      <c r="B2" s="152" t="s">
        <v>268</v>
      </c>
      <c r="C2" s="153"/>
      <c r="D2" s="153"/>
      <c r="E2" s="153"/>
      <c r="F2" s="153"/>
      <c r="G2" s="153"/>
      <c r="H2" s="153"/>
      <c r="I2" s="153"/>
      <c r="J2" s="154"/>
    </row>
    <row r="3" spans="1:12" ht="15" customHeight="1" thickBot="1" x14ac:dyDescent="0.25">
      <c r="B3" s="7"/>
      <c r="C3" s="7"/>
      <c r="D3" s="7"/>
      <c r="E3" s="7"/>
      <c r="F3" s="7"/>
      <c r="G3" s="7"/>
    </row>
    <row r="4" spans="1:12" ht="38.25" customHeight="1" thickBot="1" x14ac:dyDescent="0.25">
      <c r="A4" s="7"/>
      <c r="B4" s="45"/>
      <c r="C4" s="46" t="s">
        <v>0</v>
      </c>
      <c r="D4" s="47">
        <v>2019</v>
      </c>
      <c r="E4" s="47">
        <v>2020</v>
      </c>
      <c r="F4" s="84">
        <v>2021</v>
      </c>
      <c r="G4" s="46" t="s">
        <v>281</v>
      </c>
      <c r="H4" s="46" t="s">
        <v>282</v>
      </c>
      <c r="I4" s="46" t="s">
        <v>283</v>
      </c>
      <c r="J4" s="82" t="s">
        <v>284</v>
      </c>
    </row>
    <row r="5" spans="1:12" ht="15" customHeight="1" x14ac:dyDescent="0.2">
      <c r="A5"/>
      <c r="B5" s="40">
        <v>1</v>
      </c>
      <c r="C5" s="78" t="s">
        <v>54</v>
      </c>
      <c r="D5" s="18">
        <v>1156513</v>
      </c>
      <c r="E5" s="18">
        <v>335580</v>
      </c>
      <c r="F5" s="83">
        <v>326494</v>
      </c>
      <c r="G5" s="18">
        <f>F5-D5</f>
        <v>-830019</v>
      </c>
      <c r="H5" s="18">
        <f>F5-E5</f>
        <v>-9086</v>
      </c>
      <c r="I5" s="35">
        <f>F5/D5-1</f>
        <v>-0.7176910246577427</v>
      </c>
      <c r="J5" s="85">
        <f>F5/E5-1</f>
        <v>-2.7075511055486001E-2</v>
      </c>
    </row>
    <row r="6" spans="1:12" ht="15" customHeight="1" x14ac:dyDescent="0.2">
      <c r="A6"/>
      <c r="B6" s="14">
        <v>2</v>
      </c>
      <c r="C6" s="78" t="s">
        <v>16</v>
      </c>
      <c r="D6" s="18">
        <v>1471558</v>
      </c>
      <c r="E6" s="18">
        <v>208677</v>
      </c>
      <c r="F6" s="18">
        <v>212979</v>
      </c>
      <c r="G6" s="18">
        <f t="shared" ref="G6:G19" si="0">F6-D6</f>
        <v>-1258579</v>
      </c>
      <c r="H6" s="18">
        <f t="shared" ref="H6:H19" si="1">F6-E6</f>
        <v>4302</v>
      </c>
      <c r="I6" s="35">
        <f t="shared" ref="I6:I19" si="2">F6/D6-1</f>
        <v>-0.85526972093522646</v>
      </c>
      <c r="J6" s="85">
        <f t="shared" ref="J6:J19" si="3">F6/E6-1</f>
        <v>2.061559251858136E-2</v>
      </c>
    </row>
    <row r="7" spans="1:12" ht="15" customHeight="1" x14ac:dyDescent="0.2">
      <c r="A7"/>
      <c r="B7" s="14">
        <v>3</v>
      </c>
      <c r="C7" s="78" t="s">
        <v>3</v>
      </c>
      <c r="D7" s="18">
        <v>1365048</v>
      </c>
      <c r="E7" s="18">
        <v>260965</v>
      </c>
      <c r="F7" s="18">
        <v>164698</v>
      </c>
      <c r="G7" s="18">
        <f t="shared" si="0"/>
        <v>-1200350</v>
      </c>
      <c r="H7" s="18">
        <f t="shared" si="1"/>
        <v>-96267</v>
      </c>
      <c r="I7" s="35">
        <f t="shared" si="2"/>
        <v>-0.87934636730723026</v>
      </c>
      <c r="J7" s="85">
        <f t="shared" si="3"/>
        <v>-0.36888854827275686</v>
      </c>
    </row>
    <row r="8" spans="1:12" ht="12.75" x14ac:dyDescent="0.2">
      <c r="A8"/>
      <c r="B8" s="14">
        <v>4</v>
      </c>
      <c r="C8" s="78" t="s">
        <v>280</v>
      </c>
      <c r="D8" s="18">
        <v>488841</v>
      </c>
      <c r="E8" s="18">
        <v>140351</v>
      </c>
      <c r="F8" s="18">
        <v>151559</v>
      </c>
      <c r="G8" s="18">
        <f t="shared" si="0"/>
        <v>-337282</v>
      </c>
      <c r="H8" s="18">
        <f t="shared" si="1"/>
        <v>11208</v>
      </c>
      <c r="I8" s="35">
        <f t="shared" si="2"/>
        <v>-0.68996258497139151</v>
      </c>
      <c r="J8" s="85">
        <f t="shared" si="3"/>
        <v>7.9856930125186132E-2</v>
      </c>
    </row>
    <row r="9" spans="1:12" ht="15" customHeight="1" x14ac:dyDescent="0.2">
      <c r="A9"/>
      <c r="B9" s="14">
        <v>5</v>
      </c>
      <c r="C9" s="78" t="s">
        <v>20</v>
      </c>
      <c r="D9" s="18">
        <v>207667</v>
      </c>
      <c r="E9" s="18">
        <v>42414</v>
      </c>
      <c r="F9" s="18">
        <v>144901</v>
      </c>
      <c r="G9" s="18">
        <f t="shared" si="0"/>
        <v>-62766</v>
      </c>
      <c r="H9" s="18">
        <f t="shared" si="1"/>
        <v>102487</v>
      </c>
      <c r="I9" s="35">
        <f t="shared" si="2"/>
        <v>-0.30224349559631525</v>
      </c>
      <c r="J9" s="85">
        <f t="shared" si="3"/>
        <v>2.4163483755363795</v>
      </c>
    </row>
    <row r="10" spans="1:12" ht="15" customHeight="1" x14ac:dyDescent="0.2">
      <c r="A10"/>
      <c r="B10" s="14">
        <v>6</v>
      </c>
      <c r="C10" s="78" t="s">
        <v>53</v>
      </c>
      <c r="D10" s="18">
        <v>205051</v>
      </c>
      <c r="E10" s="18">
        <v>25731</v>
      </c>
      <c r="F10" s="18">
        <v>100686</v>
      </c>
      <c r="G10" s="18">
        <f t="shared" si="0"/>
        <v>-104365</v>
      </c>
      <c r="H10" s="18">
        <f t="shared" si="1"/>
        <v>74955</v>
      </c>
      <c r="I10" s="35">
        <f t="shared" si="2"/>
        <v>-0.5089709389371424</v>
      </c>
      <c r="J10" s="85">
        <f t="shared" si="3"/>
        <v>2.9130232015856361</v>
      </c>
    </row>
    <row r="11" spans="1:12" ht="12.75" x14ac:dyDescent="0.2">
      <c r="A11"/>
      <c r="B11" s="14">
        <v>7</v>
      </c>
      <c r="C11" s="78" t="s">
        <v>4</v>
      </c>
      <c r="D11" s="18">
        <v>1526619</v>
      </c>
      <c r="E11" s="18">
        <v>295132</v>
      </c>
      <c r="F11" s="18">
        <v>82718</v>
      </c>
      <c r="G11" s="18">
        <f t="shared" si="0"/>
        <v>-1443901</v>
      </c>
      <c r="H11" s="18">
        <f t="shared" si="1"/>
        <v>-212414</v>
      </c>
      <c r="I11" s="35">
        <f>F11/D11-1</f>
        <v>-0.94581621216557632</v>
      </c>
      <c r="J11" s="85">
        <f t="shared" si="3"/>
        <v>-0.7197254110025344</v>
      </c>
    </row>
    <row r="12" spans="1:12" ht="15" customHeight="1" x14ac:dyDescent="0.2">
      <c r="A12"/>
      <c r="B12" s="14">
        <v>8</v>
      </c>
      <c r="C12" s="78" t="s">
        <v>10</v>
      </c>
      <c r="D12" s="18">
        <v>103611</v>
      </c>
      <c r="E12" s="18">
        <v>13779</v>
      </c>
      <c r="F12" s="18">
        <v>66787</v>
      </c>
      <c r="G12" s="18">
        <f t="shared" si="0"/>
        <v>-36824</v>
      </c>
      <c r="H12" s="18">
        <f t="shared" si="1"/>
        <v>53008</v>
      </c>
      <c r="I12" s="35">
        <f t="shared" si="2"/>
        <v>-0.3554062792560635</v>
      </c>
      <c r="J12" s="85">
        <f t="shared" si="3"/>
        <v>3.8470135713767331</v>
      </c>
    </row>
    <row r="13" spans="1:12" ht="12.75" x14ac:dyDescent="0.2">
      <c r="A13"/>
      <c r="B13" s="14">
        <v>9</v>
      </c>
      <c r="C13" s="78" t="s">
        <v>127</v>
      </c>
      <c r="D13" s="18">
        <v>75155</v>
      </c>
      <c r="E13" s="18">
        <v>4960</v>
      </c>
      <c r="F13" s="18">
        <v>63437</v>
      </c>
      <c r="G13" s="18">
        <f t="shared" si="0"/>
        <v>-11718</v>
      </c>
      <c r="H13" s="18">
        <f t="shared" si="1"/>
        <v>58477</v>
      </c>
      <c r="I13" s="35">
        <f t="shared" si="2"/>
        <v>-0.15591776994211959</v>
      </c>
      <c r="J13" s="85">
        <f t="shared" si="3"/>
        <v>11.789717741935483</v>
      </c>
      <c r="L13" s="138"/>
    </row>
    <row r="14" spans="1:12" ht="15" customHeight="1" x14ac:dyDescent="0.2">
      <c r="A14"/>
      <c r="B14" s="14">
        <v>10</v>
      </c>
      <c r="C14" s="78" t="s">
        <v>5</v>
      </c>
      <c r="D14" s="18">
        <v>66174</v>
      </c>
      <c r="E14" s="18">
        <v>14340</v>
      </c>
      <c r="F14" s="18">
        <v>53698</v>
      </c>
      <c r="G14" s="18">
        <f t="shared" si="0"/>
        <v>-12476</v>
      </c>
      <c r="H14" s="18">
        <f t="shared" si="1"/>
        <v>39358</v>
      </c>
      <c r="I14" s="35">
        <f t="shared" si="2"/>
        <v>-0.18853326079729193</v>
      </c>
      <c r="J14" s="85">
        <f t="shared" si="3"/>
        <v>2.7446304044630403</v>
      </c>
    </row>
    <row r="15" spans="1:12" ht="12.75" x14ac:dyDescent="0.2">
      <c r="A15"/>
      <c r="B15" s="14">
        <v>11</v>
      </c>
      <c r="C15" s="78" t="s">
        <v>21</v>
      </c>
      <c r="D15" s="18">
        <v>16785</v>
      </c>
      <c r="E15" s="18">
        <v>14410</v>
      </c>
      <c r="F15" s="18">
        <v>36384</v>
      </c>
      <c r="G15" s="18">
        <f t="shared" si="0"/>
        <v>19599</v>
      </c>
      <c r="H15" s="18">
        <f t="shared" si="1"/>
        <v>21974</v>
      </c>
      <c r="I15" s="35">
        <f t="shared" si="2"/>
        <v>1.1676496872207327</v>
      </c>
      <c r="J15" s="85">
        <f t="shared" si="3"/>
        <v>1.5249132546842472</v>
      </c>
    </row>
    <row r="16" spans="1:12" ht="12.75" x14ac:dyDescent="0.2">
      <c r="A16"/>
      <c r="B16" s="14">
        <v>12</v>
      </c>
      <c r="C16" s="78" t="s">
        <v>14</v>
      </c>
      <c r="D16" s="18">
        <v>88300</v>
      </c>
      <c r="E16" s="18">
        <v>10691</v>
      </c>
      <c r="F16" s="18">
        <v>30988</v>
      </c>
      <c r="G16" s="18">
        <f t="shared" si="0"/>
        <v>-57312</v>
      </c>
      <c r="H16" s="18">
        <f t="shared" si="1"/>
        <v>20297</v>
      </c>
      <c r="I16" s="35">
        <f t="shared" si="2"/>
        <v>-0.64906002265005669</v>
      </c>
      <c r="J16" s="85">
        <f t="shared" si="3"/>
        <v>1.8985127677485734</v>
      </c>
    </row>
    <row r="17" spans="1:10" ht="15" customHeight="1" x14ac:dyDescent="0.2">
      <c r="A17"/>
      <c r="B17" s="14">
        <v>13</v>
      </c>
      <c r="C17" s="78" t="s">
        <v>89</v>
      </c>
      <c r="D17" s="18">
        <v>54606</v>
      </c>
      <c r="E17" s="18">
        <v>8364</v>
      </c>
      <c r="F17" s="18">
        <v>24992</v>
      </c>
      <c r="G17" s="18">
        <f t="shared" si="0"/>
        <v>-29614</v>
      </c>
      <c r="H17" s="18">
        <f t="shared" si="1"/>
        <v>16628</v>
      </c>
      <c r="I17" s="35">
        <f t="shared" si="2"/>
        <v>-0.54232135662747682</v>
      </c>
      <c r="J17" s="85">
        <f t="shared" si="3"/>
        <v>1.9880439980870399</v>
      </c>
    </row>
    <row r="18" spans="1:10" ht="15" customHeight="1" x14ac:dyDescent="0.2">
      <c r="A18"/>
      <c r="B18" s="14">
        <v>14</v>
      </c>
      <c r="C18" s="78" t="s">
        <v>46</v>
      </c>
      <c r="D18" s="18">
        <v>89051</v>
      </c>
      <c r="E18" s="18">
        <v>9338</v>
      </c>
      <c r="F18" s="18">
        <v>21194</v>
      </c>
      <c r="G18" s="18">
        <f t="shared" si="0"/>
        <v>-67857</v>
      </c>
      <c r="H18" s="18">
        <f t="shared" si="1"/>
        <v>11856</v>
      </c>
      <c r="I18" s="35">
        <f t="shared" si="2"/>
        <v>-0.76200154967378242</v>
      </c>
      <c r="J18" s="85">
        <f t="shared" si="3"/>
        <v>1.2696508888412938</v>
      </c>
    </row>
    <row r="19" spans="1:10" ht="15" customHeight="1" thickBot="1" x14ac:dyDescent="0.25">
      <c r="A19"/>
      <c r="B19" s="15">
        <v>15</v>
      </c>
      <c r="C19" s="79" t="s">
        <v>295</v>
      </c>
      <c r="D19" s="20">
        <v>46558</v>
      </c>
      <c r="E19" s="20">
        <v>7384</v>
      </c>
      <c r="F19" s="20">
        <v>19470</v>
      </c>
      <c r="G19" s="20">
        <f t="shared" si="0"/>
        <v>-27088</v>
      </c>
      <c r="H19" s="20">
        <f t="shared" si="1"/>
        <v>12086</v>
      </c>
      <c r="I19" s="86">
        <f t="shared" si="2"/>
        <v>-0.58181193350229821</v>
      </c>
      <c r="J19" s="87">
        <f t="shared" si="3"/>
        <v>1.6367822318526546</v>
      </c>
    </row>
    <row r="20" spans="1:10" ht="15" customHeight="1" x14ac:dyDescent="0.2">
      <c r="A20"/>
      <c r="B20" s="44"/>
    </row>
    <row r="21" spans="1:10" ht="15" customHeight="1" x14ac:dyDescent="0.2">
      <c r="A21"/>
      <c r="B21" s="44"/>
    </row>
    <row r="23" spans="1:10" ht="15" customHeight="1" x14ac:dyDescent="0.2">
      <c r="B23" s="8" t="s">
        <v>210</v>
      </c>
    </row>
    <row r="24" spans="1:10" ht="15" customHeight="1" x14ac:dyDescent="0.2">
      <c r="B24" s="151"/>
      <c r="C24" s="151"/>
      <c r="D24" s="151"/>
      <c r="E24" s="151"/>
      <c r="F24" s="151"/>
      <c r="G24" s="151"/>
    </row>
  </sheetData>
  <sortState ref="C26:D42">
    <sortCondition descending="1" ref="D26"/>
  </sortState>
  <mergeCells count="2">
    <mergeCell ref="B24:G24"/>
    <mergeCell ref="B2:J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workbookViewId="0">
      <selection activeCell="B2" sqref="B2:J2"/>
    </sheetView>
  </sheetViews>
  <sheetFormatPr defaultRowHeight="12.75" x14ac:dyDescent="0.2"/>
  <cols>
    <col min="1" max="1" width="10.85546875" customWidth="1"/>
    <col min="2" max="2" width="36.28515625" customWidth="1"/>
    <col min="3" max="3" width="17" customWidth="1"/>
    <col min="4" max="4" width="15" customWidth="1"/>
    <col min="5" max="5" width="14.42578125" customWidth="1"/>
    <col min="6" max="6" width="13.28515625" customWidth="1"/>
    <col min="7" max="7" width="14.85546875" customWidth="1"/>
    <col min="8" max="8" width="12.7109375" customWidth="1"/>
    <col min="9" max="9" width="14" customWidth="1"/>
    <col min="10" max="10" width="12.7109375" customWidth="1"/>
  </cols>
  <sheetData>
    <row r="1" spans="2:11" ht="24" customHeight="1" thickBot="1" x14ac:dyDescent="0.25"/>
    <row r="2" spans="2:11" ht="23.25" customHeight="1" thickBot="1" x14ac:dyDescent="0.25">
      <c r="B2" s="152" t="s">
        <v>270</v>
      </c>
      <c r="C2" s="153"/>
      <c r="D2" s="153"/>
      <c r="E2" s="153"/>
      <c r="F2" s="153"/>
      <c r="G2" s="153"/>
      <c r="H2" s="153"/>
      <c r="I2" s="153"/>
      <c r="J2" s="154"/>
    </row>
    <row r="4" spans="2:11" ht="36.75" customHeight="1" x14ac:dyDescent="0.2">
      <c r="B4" s="141" t="s">
        <v>226</v>
      </c>
      <c r="C4" s="141">
        <v>2019</v>
      </c>
      <c r="D4" s="141">
        <v>2020</v>
      </c>
      <c r="E4" s="141">
        <v>2021</v>
      </c>
      <c r="F4" s="141" t="s">
        <v>281</v>
      </c>
      <c r="G4" s="141" t="s">
        <v>282</v>
      </c>
      <c r="H4" s="141" t="s">
        <v>283</v>
      </c>
      <c r="I4" s="141" t="s">
        <v>284</v>
      </c>
      <c r="J4" s="141" t="s">
        <v>225</v>
      </c>
    </row>
    <row r="5" spans="2:11" ht="24" customHeight="1" x14ac:dyDescent="0.2">
      <c r="B5" s="69" t="s">
        <v>267</v>
      </c>
      <c r="C5" s="142">
        <v>9357964</v>
      </c>
      <c r="D5" s="142">
        <v>1747110</v>
      </c>
      <c r="E5" s="142">
        <v>1881271</v>
      </c>
      <c r="F5" s="143">
        <f>E5-C5</f>
        <v>-7476693</v>
      </c>
      <c r="G5" s="143">
        <f>E5-D5</f>
        <v>134161</v>
      </c>
      <c r="H5" s="144">
        <f>E5/C5-1</f>
        <v>-0.79896577930840507</v>
      </c>
      <c r="I5" s="144">
        <f>E5/D5-1</f>
        <v>7.6790242171357326E-2</v>
      </c>
      <c r="J5" s="144">
        <f>D5/D5</f>
        <v>1</v>
      </c>
      <c r="K5" s="140"/>
    </row>
    <row r="6" spans="2:11" ht="24" x14ac:dyDescent="0.2">
      <c r="B6" s="69" t="s">
        <v>268</v>
      </c>
      <c r="C6" s="145">
        <v>7725774</v>
      </c>
      <c r="D6" s="145">
        <v>1513421</v>
      </c>
      <c r="E6" s="145">
        <v>1721242</v>
      </c>
      <c r="F6" s="143">
        <f t="shared" ref="F6:F9" si="0">E6-C6</f>
        <v>-6004532</v>
      </c>
      <c r="G6" s="143">
        <f t="shared" ref="G6:G9" si="1">E6-D6</f>
        <v>207821</v>
      </c>
      <c r="H6" s="144">
        <f t="shared" ref="H6:H9" si="2">E6/C6-1</f>
        <v>-0.77720782409633005</v>
      </c>
      <c r="I6" s="144">
        <f t="shared" ref="I6:I8" si="3">E6/D6-1</f>
        <v>0.13731869717679346</v>
      </c>
      <c r="J6" s="144">
        <f>E6/E5</f>
        <v>0.91493570038553718</v>
      </c>
      <c r="K6" s="140"/>
    </row>
    <row r="7" spans="2:11" x14ac:dyDescent="0.2">
      <c r="B7" s="71" t="s">
        <v>245</v>
      </c>
      <c r="C7" s="146">
        <v>5080478</v>
      </c>
      <c r="D7" s="146">
        <v>1087093</v>
      </c>
      <c r="E7" s="146">
        <v>1577463</v>
      </c>
      <c r="F7" s="143">
        <f t="shared" si="0"/>
        <v>-3503015</v>
      </c>
      <c r="G7" s="143">
        <f t="shared" si="1"/>
        <v>490370</v>
      </c>
      <c r="H7" s="144">
        <f t="shared" si="2"/>
        <v>-0.68950500326937747</v>
      </c>
      <c r="I7" s="144">
        <f t="shared" si="3"/>
        <v>0.45108376192285293</v>
      </c>
      <c r="J7" s="147">
        <f>E7/E6</f>
        <v>0.9164678761034184</v>
      </c>
      <c r="K7" s="140"/>
    </row>
    <row r="8" spans="2:11" x14ac:dyDescent="0.2">
      <c r="B8" s="71" t="s">
        <v>227</v>
      </c>
      <c r="C8" s="146">
        <v>2645296</v>
      </c>
      <c r="D8" s="146">
        <v>426328</v>
      </c>
      <c r="E8" s="146">
        <v>143779</v>
      </c>
      <c r="F8" s="143">
        <f t="shared" si="0"/>
        <v>-2501517</v>
      </c>
      <c r="G8" s="143">
        <f t="shared" si="1"/>
        <v>-282549</v>
      </c>
      <c r="H8" s="144">
        <f t="shared" si="2"/>
        <v>-0.94564729240130407</v>
      </c>
      <c r="I8" s="144">
        <f t="shared" si="3"/>
        <v>-0.66275027678219589</v>
      </c>
      <c r="J8" s="147">
        <f>E8/E6</f>
        <v>8.3532123896581656E-2</v>
      </c>
      <c r="K8" s="140"/>
    </row>
    <row r="9" spans="2:11" ht="15.75" customHeight="1" x14ac:dyDescent="0.2">
      <c r="B9" s="73" t="s">
        <v>246</v>
      </c>
      <c r="C9" s="148">
        <f>C5-C6</f>
        <v>1632190</v>
      </c>
      <c r="D9" s="148">
        <f t="shared" ref="D9" si="4">D5-D6</f>
        <v>233689</v>
      </c>
      <c r="E9" s="148">
        <f>E5-E6</f>
        <v>160029</v>
      </c>
      <c r="F9" s="143">
        <f t="shared" si="0"/>
        <v>-1472161</v>
      </c>
      <c r="G9" s="143">
        <f t="shared" si="1"/>
        <v>-73660</v>
      </c>
      <c r="H9" s="144">
        <f t="shared" si="2"/>
        <v>-0.90195442932501735</v>
      </c>
      <c r="I9" s="144">
        <f>E9/D9-1</f>
        <v>-0.31520525142390099</v>
      </c>
      <c r="J9" s="144">
        <f>E9/E5</f>
        <v>8.5064299614462782E-2</v>
      </c>
      <c r="K9" s="140"/>
    </row>
    <row r="10" spans="2:11" x14ac:dyDescent="0.2">
      <c r="F10" s="43"/>
      <c r="G10" s="43"/>
    </row>
    <row r="11" spans="2:11" x14ac:dyDescent="0.2">
      <c r="F11" s="43"/>
      <c r="G11" s="43"/>
    </row>
    <row r="12" spans="2:11" ht="12" customHeight="1" x14ac:dyDescent="0.2"/>
    <row r="13" spans="2:11" x14ac:dyDescent="0.2">
      <c r="B13" s="8" t="s">
        <v>210</v>
      </c>
      <c r="C13" s="6"/>
      <c r="D13" s="6"/>
      <c r="E13" s="6"/>
      <c r="F13" s="6"/>
      <c r="G13" s="6"/>
      <c r="H13" s="6"/>
    </row>
    <row r="14" spans="2:11" x14ac:dyDescent="0.2">
      <c r="H14" s="6"/>
    </row>
  </sheetData>
  <mergeCells count="1">
    <mergeCell ref="B2:J2"/>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B2" sqref="B2:J2"/>
    </sheetView>
  </sheetViews>
  <sheetFormatPr defaultRowHeight="15" customHeight="1" x14ac:dyDescent="0.2"/>
  <cols>
    <col min="1" max="1" width="12.28515625" customWidth="1"/>
    <col min="2" max="2" width="29.85546875" customWidth="1"/>
    <col min="3" max="3" width="20.85546875" customWidth="1"/>
    <col min="4" max="4" width="21.28515625" customWidth="1"/>
    <col min="5" max="5" width="16.7109375" customWidth="1"/>
    <col min="6" max="6" width="17.5703125" customWidth="1"/>
    <col min="7" max="7" width="13.42578125" customWidth="1"/>
    <col min="8" max="8" width="14.7109375" customWidth="1"/>
    <col min="9" max="9" width="14.28515625" customWidth="1"/>
    <col min="10" max="10" width="11.28515625" customWidth="1"/>
  </cols>
  <sheetData>
    <row r="1" spans="1:10" ht="23.25" customHeight="1" thickBot="1" x14ac:dyDescent="0.25"/>
    <row r="2" spans="1:10" ht="22.5" customHeight="1" thickBot="1" x14ac:dyDescent="0.25">
      <c r="B2" s="152" t="s">
        <v>268</v>
      </c>
      <c r="C2" s="153"/>
      <c r="D2" s="153"/>
      <c r="E2" s="153"/>
      <c r="F2" s="153"/>
      <c r="G2" s="153"/>
      <c r="H2" s="153"/>
      <c r="I2" s="153"/>
      <c r="J2" s="154"/>
    </row>
    <row r="3" spans="1:10" ht="15" customHeight="1" thickBot="1" x14ac:dyDescent="0.25">
      <c r="B3" s="2"/>
      <c r="C3" s="2"/>
      <c r="D3" s="2"/>
      <c r="E3" s="2"/>
      <c r="F3" s="2"/>
    </row>
    <row r="4" spans="1:10" ht="34.5" customHeight="1" x14ac:dyDescent="0.2">
      <c r="A4" s="2"/>
      <c r="B4" s="94" t="s">
        <v>211</v>
      </c>
      <c r="C4" s="47">
        <v>2019</v>
      </c>
      <c r="D4" s="47">
        <v>2020</v>
      </c>
      <c r="E4" s="47">
        <v>2021</v>
      </c>
      <c r="F4" s="47" t="s">
        <v>281</v>
      </c>
      <c r="G4" s="47" t="s">
        <v>282</v>
      </c>
      <c r="H4" s="47" t="s">
        <v>283</v>
      </c>
      <c r="I4" s="47" t="s">
        <v>284</v>
      </c>
      <c r="J4" s="95" t="s">
        <v>225</v>
      </c>
    </row>
    <row r="5" spans="1:10" ht="19.5" customHeight="1" x14ac:dyDescent="0.2">
      <c r="A5" s="2"/>
      <c r="B5" s="50" t="s">
        <v>221</v>
      </c>
      <c r="C5" s="51">
        <f>'2021'!C4</f>
        <v>7725774</v>
      </c>
      <c r="D5" s="51">
        <f>'2021'!D4</f>
        <v>1513421</v>
      </c>
      <c r="E5" s="51">
        <f>'2021'!E4</f>
        <v>1721242</v>
      </c>
      <c r="F5" s="91">
        <f>E5-C5</f>
        <v>-6004532</v>
      </c>
      <c r="G5" s="91">
        <f>E5-D5</f>
        <v>207821</v>
      </c>
      <c r="H5" s="52">
        <f>E5/C5-1</f>
        <v>-0.77720782409633005</v>
      </c>
      <c r="I5" s="52">
        <f>E5/D5-1</f>
        <v>0.13731869717679346</v>
      </c>
      <c r="J5" s="88">
        <f>E5/E5</f>
        <v>1</v>
      </c>
    </row>
    <row r="6" spans="1:10" ht="15" customHeight="1" x14ac:dyDescent="0.2">
      <c r="A6" s="2"/>
      <c r="B6" s="36" t="s">
        <v>1</v>
      </c>
      <c r="C6" s="26">
        <f>'2021'!C6</f>
        <v>6665255</v>
      </c>
      <c r="D6" s="26">
        <f>'2021'!D6</f>
        <v>1296969</v>
      </c>
      <c r="E6" s="26">
        <f>'2021'!E6</f>
        <v>1348199</v>
      </c>
      <c r="F6" s="92">
        <f>E6-C6</f>
        <v>-5317056</v>
      </c>
      <c r="G6" s="92">
        <f>E6-D6</f>
        <v>51230</v>
      </c>
      <c r="H6" s="30">
        <f>E6/C6-1</f>
        <v>-0.79772731875974734</v>
      </c>
      <c r="I6" s="30">
        <f>E6/D6-1</f>
        <v>3.9499787581661616E-2</v>
      </c>
      <c r="J6" s="89">
        <f>E6/E$5</f>
        <v>0.78327103335847026</v>
      </c>
    </row>
    <row r="7" spans="1:10" ht="15" customHeight="1" x14ac:dyDescent="0.2">
      <c r="A7" s="2"/>
      <c r="B7" s="36" t="s">
        <v>55</v>
      </c>
      <c r="C7" s="26">
        <f>'2021'!C66</f>
        <v>61638</v>
      </c>
      <c r="D7" s="26">
        <f>'2021'!D66</f>
        <v>9638</v>
      </c>
      <c r="E7" s="26">
        <f>'2021'!E66</f>
        <v>24242</v>
      </c>
      <c r="F7" s="92">
        <f t="shared" ref="F7:F10" si="0">E7-C7</f>
        <v>-37396</v>
      </c>
      <c r="G7" s="92">
        <f t="shared" ref="G7:G10" si="1">E7-D7</f>
        <v>14604</v>
      </c>
      <c r="H7" s="30">
        <f>E7/C7-1</f>
        <v>-0.60670365683506922</v>
      </c>
      <c r="I7" s="30">
        <f t="shared" ref="I7:I9" si="2">E7/D7-1</f>
        <v>1.5152521269973023</v>
      </c>
      <c r="J7" s="89">
        <f>E7/E$5</f>
        <v>1.4084016076763175E-2</v>
      </c>
    </row>
    <row r="8" spans="1:10" ht="24" x14ac:dyDescent="0.2">
      <c r="A8" s="2"/>
      <c r="B8" s="37" t="s">
        <v>199</v>
      </c>
      <c r="C8" s="26">
        <f>'2021'!C114</f>
        <v>337672</v>
      </c>
      <c r="D8" s="26">
        <f>'2021'!D114</f>
        <v>46073</v>
      </c>
      <c r="E8" s="26">
        <f>'2021'!E114</f>
        <v>73480</v>
      </c>
      <c r="F8" s="92">
        <f>E8-C8</f>
        <v>-264192</v>
      </c>
      <c r="G8" s="92">
        <f t="shared" si="1"/>
        <v>27407</v>
      </c>
      <c r="H8" s="30">
        <f t="shared" ref="H8:H10" si="3">E8/C8-1</f>
        <v>-0.78239238077187334</v>
      </c>
      <c r="I8" s="30">
        <f t="shared" si="2"/>
        <v>0.59486033034532149</v>
      </c>
      <c r="J8" s="89">
        <f t="shared" ref="J8:J10" si="4">E8/E$5</f>
        <v>4.2690104006293132E-2</v>
      </c>
    </row>
    <row r="9" spans="1:10" ht="15" customHeight="1" x14ac:dyDescent="0.2">
      <c r="A9" s="2"/>
      <c r="B9" s="36" t="s">
        <v>205</v>
      </c>
      <c r="C9" s="26">
        <f>'2021'!C175</f>
        <v>9383</v>
      </c>
      <c r="D9" s="26">
        <f>'2021'!D175</f>
        <v>2148</v>
      </c>
      <c r="E9" s="26">
        <f>'2021'!E175</f>
        <v>7063</v>
      </c>
      <c r="F9" s="92">
        <f t="shared" si="0"/>
        <v>-2320</v>
      </c>
      <c r="G9" s="92">
        <f t="shared" si="1"/>
        <v>4915</v>
      </c>
      <c r="H9" s="30">
        <f t="shared" si="3"/>
        <v>-0.24725567515719915</v>
      </c>
      <c r="I9" s="30">
        <f t="shared" si="2"/>
        <v>2.2881750465549349</v>
      </c>
      <c r="J9" s="89">
        <f>E9/E$5</f>
        <v>4.103432289009913E-3</v>
      </c>
    </row>
    <row r="10" spans="1:10" ht="15" customHeight="1" thickBot="1" x14ac:dyDescent="0.25">
      <c r="A10" s="2"/>
      <c r="B10" s="38" t="s">
        <v>204</v>
      </c>
      <c r="C10" s="27">
        <f>'2021'!C160</f>
        <v>156190</v>
      </c>
      <c r="D10" s="27">
        <f>'2021'!D160</f>
        <v>16982</v>
      </c>
      <c r="E10" s="27">
        <f>'2021'!E160</f>
        <v>114471</v>
      </c>
      <c r="F10" s="93">
        <f t="shared" si="0"/>
        <v>-41719</v>
      </c>
      <c r="G10" s="93">
        <f t="shared" si="1"/>
        <v>97489</v>
      </c>
      <c r="H10" s="31">
        <f t="shared" si="3"/>
        <v>-0.26710416800051218</v>
      </c>
      <c r="I10" s="31">
        <f>E10/D10-1</f>
        <v>5.7407254740313274</v>
      </c>
      <c r="J10" s="90">
        <f t="shared" si="4"/>
        <v>6.6504884263804853E-2</v>
      </c>
    </row>
    <row r="11" spans="1:10" ht="15" customHeight="1" x14ac:dyDescent="0.2">
      <c r="B11" s="2"/>
      <c r="C11" s="2"/>
      <c r="E11" s="2"/>
      <c r="F11" s="2"/>
    </row>
    <row r="14" spans="1:10" ht="15" customHeight="1" x14ac:dyDescent="0.2">
      <c r="B14" s="1" t="s">
        <v>210</v>
      </c>
    </row>
    <row r="15" spans="1:10" ht="15" customHeight="1" x14ac:dyDescent="0.2">
      <c r="B15" s="155"/>
      <c r="C15" s="155"/>
      <c r="D15" s="155"/>
      <c r="E15" s="155"/>
      <c r="F15" s="155"/>
      <c r="G15" s="155"/>
    </row>
    <row r="21" spans="4:6" ht="15" customHeight="1" x14ac:dyDescent="0.2">
      <c r="D21" s="3"/>
      <c r="E21" s="4"/>
      <c r="F21" s="4"/>
    </row>
  </sheetData>
  <mergeCells count="2">
    <mergeCell ref="B15:G15"/>
    <mergeCell ref="B2:J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B2" sqref="B2:I2"/>
    </sheetView>
  </sheetViews>
  <sheetFormatPr defaultRowHeight="15" customHeight="1" x14ac:dyDescent="0.2"/>
  <cols>
    <col min="1" max="1" width="12.28515625" customWidth="1"/>
    <col min="2" max="2" width="29.85546875" customWidth="1"/>
    <col min="3" max="3" width="20.85546875" customWidth="1"/>
    <col min="4" max="4" width="21.28515625" customWidth="1"/>
    <col min="5" max="5" width="16.7109375" customWidth="1"/>
    <col min="6" max="6" width="17.5703125" customWidth="1"/>
    <col min="7" max="7" width="14.140625" customWidth="1"/>
    <col min="8" max="9" width="15.5703125" customWidth="1"/>
  </cols>
  <sheetData>
    <row r="1" spans="1:9" ht="23.25" customHeight="1" thickBot="1" x14ac:dyDescent="0.25"/>
    <row r="2" spans="1:9" ht="22.5" customHeight="1" thickBot="1" x14ac:dyDescent="0.25">
      <c r="B2" s="152" t="s">
        <v>268</v>
      </c>
      <c r="C2" s="153"/>
      <c r="D2" s="153"/>
      <c r="E2" s="153"/>
      <c r="F2" s="153"/>
      <c r="G2" s="153"/>
      <c r="H2" s="153"/>
      <c r="I2" s="153"/>
    </row>
    <row r="3" spans="1:9" ht="15" customHeight="1" thickBot="1" x14ac:dyDescent="0.25">
      <c r="B3" s="2"/>
      <c r="C3" s="2"/>
      <c r="D3" s="2"/>
      <c r="E3" s="2"/>
      <c r="F3" s="2"/>
    </row>
    <row r="4" spans="1:9" ht="34.5" customHeight="1" x14ac:dyDescent="0.2">
      <c r="A4" s="2"/>
      <c r="B4" s="94" t="s">
        <v>285</v>
      </c>
      <c r="C4" s="47">
        <v>2019</v>
      </c>
      <c r="D4" s="47">
        <v>2020</v>
      </c>
      <c r="E4" s="47">
        <v>2021</v>
      </c>
      <c r="F4" s="47" t="s">
        <v>281</v>
      </c>
      <c r="G4" s="47" t="s">
        <v>282</v>
      </c>
      <c r="H4" s="47" t="s">
        <v>283</v>
      </c>
      <c r="I4" s="95" t="s">
        <v>284</v>
      </c>
    </row>
    <row r="5" spans="1:9" ht="19.5" customHeight="1" x14ac:dyDescent="0.2">
      <c r="A5" s="2"/>
      <c r="B5" s="50" t="s">
        <v>221</v>
      </c>
      <c r="C5" s="51">
        <f>SUM(C6:C33)</f>
        <v>484996</v>
      </c>
      <c r="D5" s="51">
        <f t="shared" ref="D5:E5" si="0">SUM(D6:D33)</f>
        <v>70742</v>
      </c>
      <c r="E5" s="51">
        <f t="shared" si="0"/>
        <v>139157</v>
      </c>
      <c r="F5" s="91">
        <f>E5-C5</f>
        <v>-345839</v>
      </c>
      <c r="G5" s="91">
        <f>E5-D5</f>
        <v>68415</v>
      </c>
      <c r="H5" s="52">
        <f>E5/C5-1</f>
        <v>-0.71307598413182793</v>
      </c>
      <c r="I5" s="88">
        <f>E5/D5-1</f>
        <v>0.96710582115292199</v>
      </c>
    </row>
    <row r="6" spans="1:9" ht="15" customHeight="1" x14ac:dyDescent="0.2">
      <c r="B6" s="33" t="s">
        <v>60</v>
      </c>
      <c r="C6" s="17">
        <v>11962</v>
      </c>
      <c r="D6" s="17">
        <v>1435</v>
      </c>
      <c r="E6" s="17">
        <v>2126</v>
      </c>
      <c r="F6" s="17">
        <f>E6-C6</f>
        <v>-9836</v>
      </c>
      <c r="G6" s="17">
        <f>E6-D6</f>
        <v>691</v>
      </c>
      <c r="H6" s="35">
        <f>E6/C6-1</f>
        <v>-0.82227052332385886</v>
      </c>
      <c r="I6" s="85">
        <f>E6/D6-1</f>
        <v>0.48153310104529612</v>
      </c>
    </row>
    <row r="7" spans="1:9" ht="15" customHeight="1" x14ac:dyDescent="0.2">
      <c r="B7" s="33" t="s">
        <v>44</v>
      </c>
      <c r="C7" s="17">
        <v>9247</v>
      </c>
      <c r="D7" s="17">
        <v>1028</v>
      </c>
      <c r="E7" s="17">
        <v>2602</v>
      </c>
      <c r="F7" s="17">
        <f>E7-C7</f>
        <v>-6645</v>
      </c>
      <c r="G7" s="17">
        <f t="shared" ref="G7:G33" si="1">E7-D7</f>
        <v>1574</v>
      </c>
      <c r="H7" s="35">
        <f t="shared" ref="H7:H33" si="2">E7/C7-1</f>
        <v>-0.71861144154861034</v>
      </c>
      <c r="I7" s="85">
        <f t="shared" ref="I7:I33" si="3">E7/D7-1</f>
        <v>1.5311284046692606</v>
      </c>
    </row>
    <row r="8" spans="1:9" ht="15" customHeight="1" x14ac:dyDescent="0.2">
      <c r="B8" s="33" t="s">
        <v>6</v>
      </c>
      <c r="C8" s="17">
        <v>10916</v>
      </c>
      <c r="D8" s="17">
        <v>3871</v>
      </c>
      <c r="E8" s="17">
        <v>3638</v>
      </c>
      <c r="F8" s="17">
        <f t="shared" ref="F8:F33" si="4">E8-C8</f>
        <v>-7278</v>
      </c>
      <c r="G8" s="17">
        <f t="shared" si="1"/>
        <v>-233</v>
      </c>
      <c r="H8" s="35">
        <f t="shared" si="2"/>
        <v>-0.66672773909857086</v>
      </c>
      <c r="I8" s="85">
        <f t="shared" si="3"/>
        <v>-6.0191165073624431E-2</v>
      </c>
    </row>
    <row r="9" spans="1:9" ht="15" customHeight="1" x14ac:dyDescent="0.2">
      <c r="B9" s="33" t="s">
        <v>29</v>
      </c>
      <c r="C9" s="17">
        <v>37478</v>
      </c>
      <c r="D9" s="17">
        <v>5625</v>
      </c>
      <c r="E9" s="17">
        <v>7936</v>
      </c>
      <c r="F9" s="17">
        <f t="shared" si="4"/>
        <v>-29542</v>
      </c>
      <c r="G9" s="17">
        <f t="shared" si="1"/>
        <v>2311</v>
      </c>
      <c r="H9" s="35">
        <f t="shared" si="2"/>
        <v>-0.78824910614227017</v>
      </c>
      <c r="I9" s="85">
        <f t="shared" si="3"/>
        <v>0.41084444444444435</v>
      </c>
    </row>
    <row r="10" spans="1:9" ht="15" customHeight="1" x14ac:dyDescent="0.2">
      <c r="B10" s="33" t="s">
        <v>46</v>
      </c>
      <c r="C10" s="17">
        <v>89051</v>
      </c>
      <c r="D10" s="17">
        <v>9338</v>
      </c>
      <c r="E10" s="17">
        <v>21194</v>
      </c>
      <c r="F10" s="17">
        <f>E10-C10</f>
        <v>-67857</v>
      </c>
      <c r="G10" s="17">
        <f>E10-D10</f>
        <v>11856</v>
      </c>
      <c r="H10" s="35">
        <f>E10/C10-1</f>
        <v>-0.76200154967378242</v>
      </c>
      <c r="I10" s="85">
        <f>E10/D10-1</f>
        <v>1.2696508888412938</v>
      </c>
    </row>
    <row r="11" spans="1:9" ht="15" customHeight="1" x14ac:dyDescent="0.2">
      <c r="B11" s="33" t="s">
        <v>23</v>
      </c>
      <c r="C11" s="17">
        <v>6088</v>
      </c>
      <c r="D11" s="17">
        <v>568</v>
      </c>
      <c r="E11" s="17">
        <v>1158</v>
      </c>
      <c r="F11" s="17">
        <f t="shared" si="4"/>
        <v>-4930</v>
      </c>
      <c r="G11" s="17">
        <f t="shared" si="1"/>
        <v>590</v>
      </c>
      <c r="H11" s="35">
        <f>E11/C11-1</f>
        <v>-0.80978975032851508</v>
      </c>
      <c r="I11" s="85">
        <f t="shared" si="3"/>
        <v>1.038732394366197</v>
      </c>
    </row>
    <row r="12" spans="1:9" ht="15" customHeight="1" x14ac:dyDescent="0.2">
      <c r="B12" s="33" t="s">
        <v>42</v>
      </c>
      <c r="C12" s="17">
        <v>13710</v>
      </c>
      <c r="D12" s="17">
        <v>1727</v>
      </c>
      <c r="E12" s="17">
        <v>4041</v>
      </c>
      <c r="F12" s="17">
        <f t="shared" si="4"/>
        <v>-9669</v>
      </c>
      <c r="G12" s="17">
        <f t="shared" si="1"/>
        <v>2314</v>
      </c>
      <c r="H12" s="35">
        <f t="shared" si="2"/>
        <v>-0.70525164113785554</v>
      </c>
      <c r="I12" s="85">
        <f t="shared" si="3"/>
        <v>1.3398957730167922</v>
      </c>
    </row>
    <row r="13" spans="1:9" ht="15" customHeight="1" x14ac:dyDescent="0.2">
      <c r="B13" s="33" t="s">
        <v>8</v>
      </c>
      <c r="C13" s="17">
        <v>12482</v>
      </c>
      <c r="D13" s="17">
        <v>2819</v>
      </c>
      <c r="E13" s="17">
        <v>4353</v>
      </c>
      <c r="F13" s="17">
        <f t="shared" si="4"/>
        <v>-8129</v>
      </c>
      <c r="G13" s="17">
        <f t="shared" si="1"/>
        <v>1534</v>
      </c>
      <c r="H13" s="35">
        <f t="shared" si="2"/>
        <v>-0.65125781124819748</v>
      </c>
      <c r="I13" s="85">
        <f t="shared" si="3"/>
        <v>0.54416459737495559</v>
      </c>
    </row>
    <row r="14" spans="1:9" ht="15" customHeight="1" x14ac:dyDescent="0.2">
      <c r="B14" s="33" t="s">
        <v>26</v>
      </c>
      <c r="C14" s="17">
        <v>4903</v>
      </c>
      <c r="D14" s="17">
        <v>707</v>
      </c>
      <c r="E14" s="17">
        <v>1237</v>
      </c>
      <c r="F14" s="17">
        <f>E14-C14</f>
        <v>-3666</v>
      </c>
      <c r="G14" s="17">
        <f>E14-D14</f>
        <v>530</v>
      </c>
      <c r="H14" s="35">
        <f>E14/C14-1</f>
        <v>-0.7477054864368754</v>
      </c>
      <c r="I14" s="85">
        <f>E14/D14-1</f>
        <v>0.74964639321074955</v>
      </c>
    </row>
    <row r="15" spans="1:9" ht="15" customHeight="1" x14ac:dyDescent="0.2">
      <c r="B15" s="33" t="s">
        <v>36</v>
      </c>
      <c r="C15" s="17">
        <v>21424</v>
      </c>
      <c r="D15" s="17">
        <v>3722</v>
      </c>
      <c r="E15" s="17">
        <v>3803</v>
      </c>
      <c r="F15" s="17">
        <f t="shared" si="4"/>
        <v>-17621</v>
      </c>
      <c r="G15" s="17">
        <f t="shared" si="1"/>
        <v>81</v>
      </c>
      <c r="H15" s="35">
        <f t="shared" si="2"/>
        <v>-0.82248879761015681</v>
      </c>
      <c r="I15" s="85">
        <f t="shared" si="3"/>
        <v>2.1762493283181028E-2</v>
      </c>
    </row>
    <row r="16" spans="1:9" ht="15" customHeight="1" x14ac:dyDescent="0.2">
      <c r="B16" s="33" t="s">
        <v>52</v>
      </c>
      <c r="C16" s="17">
        <v>2262</v>
      </c>
      <c r="D16" s="17">
        <v>367</v>
      </c>
      <c r="E16" s="17">
        <v>519</v>
      </c>
      <c r="F16" s="17">
        <f t="shared" si="4"/>
        <v>-1743</v>
      </c>
      <c r="G16" s="17">
        <f t="shared" si="1"/>
        <v>152</v>
      </c>
      <c r="H16" s="35">
        <f t="shared" si="2"/>
        <v>-0.77055702917771884</v>
      </c>
      <c r="I16" s="85">
        <f t="shared" si="3"/>
        <v>0.41416893732970017</v>
      </c>
    </row>
    <row r="17" spans="2:9" ht="15" customHeight="1" x14ac:dyDescent="0.2">
      <c r="B17" s="33" t="s">
        <v>12</v>
      </c>
      <c r="C17" s="17">
        <v>20514</v>
      </c>
      <c r="D17" s="17">
        <v>3976</v>
      </c>
      <c r="E17" s="17">
        <v>7961</v>
      </c>
      <c r="F17" s="17">
        <f t="shared" si="4"/>
        <v>-12553</v>
      </c>
      <c r="G17" s="17">
        <f t="shared" si="1"/>
        <v>3985</v>
      </c>
      <c r="H17" s="35">
        <f t="shared" si="2"/>
        <v>-0.61192356439504736</v>
      </c>
      <c r="I17" s="85">
        <f t="shared" si="3"/>
        <v>1.0022635814889336</v>
      </c>
    </row>
    <row r="18" spans="2:9" ht="15" customHeight="1" x14ac:dyDescent="0.2">
      <c r="B18" s="33" t="s">
        <v>273</v>
      </c>
      <c r="C18" s="17">
        <v>22381</v>
      </c>
      <c r="D18" s="17">
        <v>4735</v>
      </c>
      <c r="E18" s="17">
        <v>9376</v>
      </c>
      <c r="F18" s="17">
        <f>E18-C18</f>
        <v>-13005</v>
      </c>
      <c r="G18" s="17">
        <f>E18-D18</f>
        <v>4641</v>
      </c>
      <c r="H18" s="35">
        <f>E18/C18-1</f>
        <v>-0.58107323175908143</v>
      </c>
      <c r="I18" s="85">
        <f>E18/D18-1</f>
        <v>0.98014783526927141</v>
      </c>
    </row>
    <row r="19" spans="2:9" ht="15" customHeight="1" x14ac:dyDescent="0.2">
      <c r="B19" s="33" t="s">
        <v>48</v>
      </c>
      <c r="C19" s="17">
        <v>360</v>
      </c>
      <c r="D19" s="17">
        <v>60</v>
      </c>
      <c r="E19" s="17">
        <v>198</v>
      </c>
      <c r="F19" s="17">
        <f t="shared" si="4"/>
        <v>-162</v>
      </c>
      <c r="G19" s="17">
        <f t="shared" si="1"/>
        <v>138</v>
      </c>
      <c r="H19" s="35">
        <f t="shared" si="2"/>
        <v>-0.44999999999999996</v>
      </c>
      <c r="I19" s="85">
        <f t="shared" si="3"/>
        <v>2.2999999999999998</v>
      </c>
    </row>
    <row r="20" spans="2:9" ht="15" customHeight="1" x14ac:dyDescent="0.2">
      <c r="B20" s="33" t="s">
        <v>37</v>
      </c>
      <c r="C20" s="17">
        <v>520</v>
      </c>
      <c r="D20" s="17">
        <v>101</v>
      </c>
      <c r="E20" s="17">
        <v>122</v>
      </c>
      <c r="F20" s="17">
        <f t="shared" si="4"/>
        <v>-398</v>
      </c>
      <c r="G20" s="17">
        <f t="shared" si="1"/>
        <v>21</v>
      </c>
      <c r="H20" s="35">
        <f t="shared" si="2"/>
        <v>-0.76538461538461533</v>
      </c>
      <c r="I20" s="85">
        <f t="shared" si="3"/>
        <v>0.20792079207920788</v>
      </c>
    </row>
    <row r="21" spans="2:9" ht="15" customHeight="1" x14ac:dyDescent="0.2">
      <c r="B21" s="33" t="s">
        <v>49</v>
      </c>
      <c r="C21" s="17">
        <v>22908</v>
      </c>
      <c r="D21" s="17">
        <v>2192</v>
      </c>
      <c r="E21" s="17">
        <v>4250</v>
      </c>
      <c r="F21" s="17">
        <f t="shared" si="4"/>
        <v>-18658</v>
      </c>
      <c r="G21" s="17">
        <f t="shared" si="1"/>
        <v>2058</v>
      </c>
      <c r="H21" s="35">
        <f t="shared" si="2"/>
        <v>-0.81447529247424477</v>
      </c>
      <c r="I21" s="85">
        <f t="shared" si="3"/>
        <v>0.93886861313868608</v>
      </c>
    </row>
    <row r="22" spans="2:9" ht="15" customHeight="1" x14ac:dyDescent="0.2">
      <c r="B22" s="33" t="s">
        <v>14</v>
      </c>
      <c r="C22" s="17">
        <v>88300</v>
      </c>
      <c r="D22" s="17">
        <v>10691</v>
      </c>
      <c r="E22" s="17">
        <v>30988</v>
      </c>
      <c r="F22" s="17">
        <f>E22-C22</f>
        <v>-57312</v>
      </c>
      <c r="G22" s="17">
        <f>E22-D22</f>
        <v>20297</v>
      </c>
      <c r="H22" s="35">
        <f>E22/C22-1</f>
        <v>-0.64906002265005669</v>
      </c>
      <c r="I22" s="85">
        <f>E22/D22-1</f>
        <v>1.8985127677485734</v>
      </c>
    </row>
    <row r="23" spans="2:9" ht="15" customHeight="1" x14ac:dyDescent="0.2">
      <c r="B23" s="33" t="s">
        <v>39</v>
      </c>
      <c r="C23" s="17">
        <v>3988</v>
      </c>
      <c r="D23" s="17">
        <v>546</v>
      </c>
      <c r="E23" s="17">
        <v>1152</v>
      </c>
      <c r="F23" s="17">
        <f t="shared" si="4"/>
        <v>-2836</v>
      </c>
      <c r="G23" s="17">
        <f t="shared" si="1"/>
        <v>606</v>
      </c>
      <c r="H23" s="35">
        <f t="shared" si="2"/>
        <v>-0.71113340020060178</v>
      </c>
      <c r="I23" s="85">
        <f t="shared" si="3"/>
        <v>1.1098901098901099</v>
      </c>
    </row>
    <row r="24" spans="2:9" ht="15" customHeight="1" x14ac:dyDescent="0.2">
      <c r="B24" s="33" t="s">
        <v>15</v>
      </c>
      <c r="C24" s="17">
        <v>6815</v>
      </c>
      <c r="D24" s="17">
        <v>1205</v>
      </c>
      <c r="E24" s="17">
        <v>2248</v>
      </c>
      <c r="F24" s="17">
        <f t="shared" si="4"/>
        <v>-4567</v>
      </c>
      <c r="G24" s="17">
        <f t="shared" si="1"/>
        <v>1043</v>
      </c>
      <c r="H24" s="35">
        <f t="shared" si="2"/>
        <v>-0.67013939838591341</v>
      </c>
      <c r="I24" s="85">
        <f t="shared" si="3"/>
        <v>0.86556016597510377</v>
      </c>
    </row>
    <row r="25" spans="2:9" ht="15" customHeight="1" x14ac:dyDescent="0.2">
      <c r="B25" s="33" t="s">
        <v>34</v>
      </c>
      <c r="C25" s="17">
        <v>21150</v>
      </c>
      <c r="D25" s="17">
        <v>3363</v>
      </c>
      <c r="E25" s="17">
        <v>5317</v>
      </c>
      <c r="F25" s="17">
        <f t="shared" si="4"/>
        <v>-15833</v>
      </c>
      <c r="G25" s="17">
        <f t="shared" si="1"/>
        <v>1954</v>
      </c>
      <c r="H25" s="35">
        <f t="shared" si="2"/>
        <v>-0.74860520094562655</v>
      </c>
      <c r="I25" s="85">
        <f t="shared" si="3"/>
        <v>0.5810288432946773</v>
      </c>
    </row>
    <row r="26" spans="2:9" ht="15" customHeight="1" x14ac:dyDescent="0.2">
      <c r="B26" s="33" t="s">
        <v>45</v>
      </c>
      <c r="C26" s="17">
        <v>27952</v>
      </c>
      <c r="D26" s="17">
        <v>5220</v>
      </c>
      <c r="E26" s="17">
        <v>10646</v>
      </c>
      <c r="F26" s="17">
        <f>E26-C26</f>
        <v>-17306</v>
      </c>
      <c r="G26" s="17">
        <f>E26-D26</f>
        <v>5426</v>
      </c>
      <c r="H26" s="35">
        <f>E26/C26-1</f>
        <v>-0.6191327990841442</v>
      </c>
      <c r="I26" s="85">
        <f>E26/D26-1</f>
        <v>1.0394636015325669</v>
      </c>
    </row>
    <row r="27" spans="2:9" ht="15" customHeight="1" x14ac:dyDescent="0.2">
      <c r="B27" s="33" t="s">
        <v>17</v>
      </c>
      <c r="C27" s="17">
        <v>6689</v>
      </c>
      <c r="D27" s="17">
        <v>1182</v>
      </c>
      <c r="E27" s="17">
        <v>1282</v>
      </c>
      <c r="F27" s="17">
        <f t="shared" si="4"/>
        <v>-5407</v>
      </c>
      <c r="G27" s="17">
        <f t="shared" si="1"/>
        <v>100</v>
      </c>
      <c r="H27" s="35">
        <f t="shared" si="2"/>
        <v>-0.8083420541187023</v>
      </c>
      <c r="I27" s="85">
        <f t="shared" si="3"/>
        <v>8.4602368866328215E-2</v>
      </c>
    </row>
    <row r="28" spans="2:9" ht="15" customHeight="1" x14ac:dyDescent="0.2">
      <c r="B28" s="33" t="s">
        <v>41</v>
      </c>
      <c r="C28" s="17">
        <v>3335</v>
      </c>
      <c r="D28" s="17">
        <v>360</v>
      </c>
      <c r="E28" s="17">
        <v>874</v>
      </c>
      <c r="F28" s="17">
        <f t="shared" si="4"/>
        <v>-2461</v>
      </c>
      <c r="G28" s="17">
        <f t="shared" si="1"/>
        <v>514</v>
      </c>
      <c r="H28" s="35">
        <f t="shared" si="2"/>
        <v>-0.73793103448275854</v>
      </c>
      <c r="I28" s="85">
        <f t="shared" si="3"/>
        <v>1.4277777777777776</v>
      </c>
    </row>
    <row r="29" spans="2:9" ht="15" customHeight="1" x14ac:dyDescent="0.2">
      <c r="B29" s="33" t="s">
        <v>9</v>
      </c>
      <c r="C29" s="17">
        <v>7778</v>
      </c>
      <c r="D29" s="17">
        <v>1028</v>
      </c>
      <c r="E29" s="17">
        <v>3548</v>
      </c>
      <c r="F29" s="17">
        <f t="shared" si="4"/>
        <v>-4230</v>
      </c>
      <c r="G29" s="17">
        <f t="shared" si="1"/>
        <v>2520</v>
      </c>
      <c r="H29" s="35">
        <f t="shared" si="2"/>
        <v>-0.54384160452558494</v>
      </c>
      <c r="I29" s="85">
        <f t="shared" si="3"/>
        <v>2.4513618677042803</v>
      </c>
    </row>
    <row r="30" spans="2:9" ht="15" customHeight="1" x14ac:dyDescent="0.2">
      <c r="B30" s="33" t="s">
        <v>24</v>
      </c>
      <c r="C30" s="17">
        <v>5100</v>
      </c>
      <c r="D30" s="17">
        <v>701</v>
      </c>
      <c r="E30" s="17">
        <v>793</v>
      </c>
      <c r="F30" s="17">
        <f>E30-C30</f>
        <v>-4307</v>
      </c>
      <c r="G30" s="17">
        <f>E30-D30</f>
        <v>92</v>
      </c>
      <c r="H30" s="35">
        <f>E30/C30-1</f>
        <v>-0.8445098039215686</v>
      </c>
      <c r="I30" s="85">
        <f>E30/D30-1</f>
        <v>0.13124108416547786</v>
      </c>
    </row>
    <row r="31" spans="2:9" ht="15" customHeight="1" x14ac:dyDescent="0.2">
      <c r="B31" s="33" t="s">
        <v>28</v>
      </c>
      <c r="C31" s="17">
        <v>9654</v>
      </c>
      <c r="D31" s="17">
        <v>1452</v>
      </c>
      <c r="E31" s="17">
        <v>1947</v>
      </c>
      <c r="F31" s="17">
        <f t="shared" si="4"/>
        <v>-7707</v>
      </c>
      <c r="G31" s="17">
        <f t="shared" si="1"/>
        <v>495</v>
      </c>
      <c r="H31" s="35">
        <f t="shared" si="2"/>
        <v>-0.79832193909260407</v>
      </c>
      <c r="I31" s="85">
        <f t="shared" si="3"/>
        <v>0.34090909090909083</v>
      </c>
    </row>
    <row r="32" spans="2:9" ht="15" customHeight="1" x14ac:dyDescent="0.2">
      <c r="B32" s="33" t="s">
        <v>7</v>
      </c>
      <c r="C32" s="17">
        <v>16018</v>
      </c>
      <c r="D32" s="17">
        <v>2476</v>
      </c>
      <c r="E32" s="17">
        <v>5316</v>
      </c>
      <c r="F32" s="17">
        <f t="shared" si="4"/>
        <v>-10702</v>
      </c>
      <c r="G32" s="17">
        <f t="shared" si="1"/>
        <v>2840</v>
      </c>
      <c r="H32" s="35">
        <f t="shared" si="2"/>
        <v>-0.66812336121862903</v>
      </c>
      <c r="I32" s="85">
        <f t="shared" si="3"/>
        <v>1.1470113085621971</v>
      </c>
    </row>
    <row r="33" spans="2:9" ht="15" customHeight="1" thickBot="1" x14ac:dyDescent="0.25">
      <c r="B33" s="34" t="s">
        <v>33</v>
      </c>
      <c r="C33" s="19">
        <v>2011</v>
      </c>
      <c r="D33" s="19">
        <v>247</v>
      </c>
      <c r="E33" s="19">
        <v>532</v>
      </c>
      <c r="F33" s="19">
        <f t="shared" si="4"/>
        <v>-1479</v>
      </c>
      <c r="G33" s="19">
        <f t="shared" si="1"/>
        <v>285</v>
      </c>
      <c r="H33" s="86">
        <f t="shared" si="2"/>
        <v>-0.73545499751367482</v>
      </c>
      <c r="I33" s="87">
        <f t="shared" si="3"/>
        <v>1.1538461538461537</v>
      </c>
    </row>
    <row r="37" spans="2:9" ht="15" customHeight="1" x14ac:dyDescent="0.2">
      <c r="B37" s="39" t="s">
        <v>210</v>
      </c>
    </row>
  </sheetData>
  <mergeCells count="1">
    <mergeCell ref="B2:I2"/>
  </mergeCell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B2" sqref="B2:J2"/>
    </sheetView>
  </sheetViews>
  <sheetFormatPr defaultRowHeight="12.75" x14ac:dyDescent="0.2"/>
  <cols>
    <col min="1" max="1" width="13.42578125" customWidth="1"/>
    <col min="2" max="2" width="27.5703125" customWidth="1"/>
    <col min="3" max="3" width="19.85546875" customWidth="1"/>
    <col min="4" max="4" width="19" customWidth="1"/>
    <col min="5" max="5" width="17.85546875" customWidth="1"/>
    <col min="6" max="9" width="16" customWidth="1"/>
    <col min="10" max="10" width="14.140625" customWidth="1"/>
  </cols>
  <sheetData>
    <row r="1" spans="1:10" ht="18" customHeight="1" thickBot="1" x14ac:dyDescent="0.25"/>
    <row r="2" spans="1:10" ht="22.5" customHeight="1" thickBot="1" x14ac:dyDescent="0.3">
      <c r="A2" s="25"/>
      <c r="B2" s="157" t="s">
        <v>268</v>
      </c>
      <c r="C2" s="158"/>
      <c r="D2" s="158"/>
      <c r="E2" s="158"/>
      <c r="F2" s="158"/>
      <c r="G2" s="158"/>
      <c r="H2" s="158"/>
      <c r="I2" s="158"/>
      <c r="J2" s="159"/>
    </row>
    <row r="3" spans="1:10" ht="13.5" thickBot="1" x14ac:dyDescent="0.25"/>
    <row r="4" spans="1:10" ht="32.25" customHeight="1" x14ac:dyDescent="0.2">
      <c r="B4" s="49" t="s">
        <v>215</v>
      </c>
      <c r="C4" s="46">
        <v>2019</v>
      </c>
      <c r="D4" s="46">
        <v>2020</v>
      </c>
      <c r="E4" s="47">
        <v>2021</v>
      </c>
      <c r="F4" s="47" t="s">
        <v>281</v>
      </c>
      <c r="G4" s="47" t="s">
        <v>282</v>
      </c>
      <c r="H4" s="47" t="s">
        <v>283</v>
      </c>
      <c r="I4" s="47" t="s">
        <v>284</v>
      </c>
      <c r="J4" s="48" t="s">
        <v>224</v>
      </c>
    </row>
    <row r="5" spans="1:10" ht="17.25" customHeight="1" x14ac:dyDescent="0.2">
      <c r="B5" s="22" t="s">
        <v>217</v>
      </c>
      <c r="C5" s="17">
        <v>5775983</v>
      </c>
      <c r="D5" s="17">
        <v>1218259</v>
      </c>
      <c r="E5" s="17">
        <v>826355</v>
      </c>
      <c r="F5" s="17">
        <f>E5-C5</f>
        <v>-4949628</v>
      </c>
      <c r="G5" s="17">
        <f>E5-D5</f>
        <v>-391904</v>
      </c>
      <c r="H5" s="96">
        <f>E5/C5-1</f>
        <v>-0.85693257753701835</v>
      </c>
      <c r="I5" s="96">
        <f>E5/D5-1</f>
        <v>-0.32169185698607605</v>
      </c>
      <c r="J5" s="32">
        <f>E5/'2021'!E4</f>
        <v>0.48009228220087585</v>
      </c>
    </row>
    <row r="6" spans="1:10" ht="16.5" customHeight="1" x14ac:dyDescent="0.2">
      <c r="B6" s="23" t="s">
        <v>216</v>
      </c>
      <c r="C6" s="17">
        <v>1829341</v>
      </c>
      <c r="D6" s="17">
        <v>269193</v>
      </c>
      <c r="E6" s="17">
        <v>877158</v>
      </c>
      <c r="F6" s="17">
        <f t="shared" ref="F6:F8" si="0">E6-C6</f>
        <v>-952183</v>
      </c>
      <c r="G6" s="17">
        <f>E6-D6</f>
        <v>607965</v>
      </c>
      <c r="H6" s="96">
        <f t="shared" ref="H6:H8" si="1">E6/C6-1</f>
        <v>-0.52050601828745979</v>
      </c>
      <c r="I6" s="96">
        <f t="shared" ref="I6:I8" si="2">E6/D6-1</f>
        <v>2.2584725457199855</v>
      </c>
      <c r="J6" s="32">
        <f>E6/'2021'!E4</f>
        <v>0.50960759730473693</v>
      </c>
    </row>
    <row r="7" spans="1:10" x14ac:dyDescent="0.2">
      <c r="B7" s="23" t="s">
        <v>218</v>
      </c>
      <c r="C7" s="17">
        <v>79902</v>
      </c>
      <c r="D7" s="17">
        <v>12640</v>
      </c>
      <c r="E7" s="17">
        <v>10879</v>
      </c>
      <c r="F7" s="17">
        <f t="shared" si="0"/>
        <v>-69023</v>
      </c>
      <c r="G7" s="17">
        <f t="shared" ref="G7:G8" si="3">E7-D7</f>
        <v>-1761</v>
      </c>
      <c r="H7" s="96">
        <f t="shared" si="1"/>
        <v>-0.86384571099597007</v>
      </c>
      <c r="I7" s="96">
        <f t="shared" si="2"/>
        <v>-0.13931962025316458</v>
      </c>
      <c r="J7" s="32">
        <f>E7/'2021'!E4</f>
        <v>6.3204360572191474E-3</v>
      </c>
    </row>
    <row r="8" spans="1:10" ht="17.25" customHeight="1" thickBot="1" x14ac:dyDescent="0.25">
      <c r="B8" s="24" t="s">
        <v>219</v>
      </c>
      <c r="C8" s="19">
        <v>40548</v>
      </c>
      <c r="D8" s="19">
        <v>13329</v>
      </c>
      <c r="E8" s="19">
        <v>6850</v>
      </c>
      <c r="F8" s="19">
        <f t="shared" si="0"/>
        <v>-33698</v>
      </c>
      <c r="G8" s="19">
        <f t="shared" si="3"/>
        <v>-6479</v>
      </c>
      <c r="H8" s="97">
        <f t="shared" si="1"/>
        <v>-0.83106441748051696</v>
      </c>
      <c r="I8" s="97">
        <f t="shared" si="2"/>
        <v>-0.48608297696751446</v>
      </c>
      <c r="J8" s="98">
        <f>E8/'2021'!E4</f>
        <v>3.9796844371680446E-3</v>
      </c>
    </row>
    <row r="9" spans="1:10" x14ac:dyDescent="0.2">
      <c r="C9" s="127"/>
      <c r="D9" s="127"/>
      <c r="E9" s="127"/>
    </row>
    <row r="12" spans="1:10" x14ac:dyDescent="0.2">
      <c r="B12" s="39" t="s">
        <v>210</v>
      </c>
    </row>
    <row r="13" spans="1:10" x14ac:dyDescent="0.2">
      <c r="B13" s="156"/>
      <c r="C13" s="156"/>
      <c r="D13" s="156"/>
      <c r="E13" s="156"/>
      <c r="F13" s="156"/>
      <c r="G13" s="156"/>
      <c r="H13" s="156"/>
      <c r="I13" s="156"/>
      <c r="J13" s="156"/>
    </row>
  </sheetData>
  <mergeCells count="2">
    <mergeCell ref="B13:J13"/>
    <mergeCell ref="B2:J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workbookViewId="0">
      <selection activeCell="B2" sqref="B2:J2"/>
    </sheetView>
  </sheetViews>
  <sheetFormatPr defaultRowHeight="12.75" x14ac:dyDescent="0.2"/>
  <cols>
    <col min="1" max="1" width="8.7109375" customWidth="1"/>
    <col min="2" max="2" width="30.42578125" customWidth="1"/>
    <col min="3" max="4" width="18.5703125" customWidth="1"/>
    <col min="5" max="5" width="16.85546875" customWidth="1"/>
    <col min="6" max="9" width="16.140625" customWidth="1"/>
    <col min="10" max="10" width="15.28515625" customWidth="1"/>
  </cols>
  <sheetData>
    <row r="1" spans="2:10" ht="21.75" customHeight="1" thickBot="1" x14ac:dyDescent="0.25"/>
    <row r="2" spans="2:10" ht="22.5" customHeight="1" thickBot="1" x14ac:dyDescent="0.25">
      <c r="B2" s="157" t="s">
        <v>268</v>
      </c>
      <c r="C2" s="158"/>
      <c r="D2" s="158"/>
      <c r="E2" s="158"/>
      <c r="F2" s="158"/>
      <c r="G2" s="158"/>
      <c r="H2" s="158"/>
      <c r="I2" s="158"/>
      <c r="J2" s="159"/>
    </row>
    <row r="3" spans="2:10" ht="13.5" thickBot="1" x14ac:dyDescent="0.25"/>
    <row r="4" spans="2:10" ht="29.25" customHeight="1" x14ac:dyDescent="0.2">
      <c r="B4" s="49" t="s">
        <v>220</v>
      </c>
      <c r="C4" s="46">
        <v>2019</v>
      </c>
      <c r="D4" s="46">
        <v>2020</v>
      </c>
      <c r="E4" s="47">
        <v>2021</v>
      </c>
      <c r="F4" s="47" t="s">
        <v>281</v>
      </c>
      <c r="G4" s="47" t="s">
        <v>282</v>
      </c>
      <c r="H4" s="47" t="s">
        <v>283</v>
      </c>
      <c r="I4" s="47" t="s">
        <v>284</v>
      </c>
      <c r="J4" s="48" t="s">
        <v>224</v>
      </c>
    </row>
    <row r="5" spans="2:10" x14ac:dyDescent="0.2">
      <c r="B5" s="33" t="s">
        <v>247</v>
      </c>
      <c r="C5" s="16">
        <v>1355626</v>
      </c>
      <c r="D5" s="16">
        <v>202632</v>
      </c>
      <c r="E5" s="16">
        <v>568149</v>
      </c>
      <c r="F5" s="17">
        <f t="shared" ref="F5:F25" si="0">E5-C5</f>
        <v>-787477</v>
      </c>
      <c r="G5" s="17">
        <f t="shared" ref="G5:G25" si="1">E5-D5</f>
        <v>365517</v>
      </c>
      <c r="H5" s="96">
        <f t="shared" ref="H5:H25" si="2">E5/C5-1</f>
        <v>-0.58089546821911053</v>
      </c>
      <c r="I5" s="96">
        <f t="shared" ref="I5:I25" si="3">E5/D5-1</f>
        <v>1.8038463816179084</v>
      </c>
      <c r="J5" s="28">
        <f>E5/'2021'!$E$4</f>
        <v>0.33008083697702006</v>
      </c>
    </row>
    <row r="6" spans="2:10" x14ac:dyDescent="0.2">
      <c r="B6" s="33" t="s">
        <v>233</v>
      </c>
      <c r="C6" s="16">
        <v>1355489</v>
      </c>
      <c r="D6" s="16">
        <v>278477</v>
      </c>
      <c r="E6" s="16">
        <v>253859</v>
      </c>
      <c r="F6" s="17">
        <f t="shared" si="0"/>
        <v>-1101630</v>
      </c>
      <c r="G6" s="17">
        <f t="shared" si="1"/>
        <v>-24618</v>
      </c>
      <c r="H6" s="96">
        <f t="shared" si="2"/>
        <v>-0.8127177719627382</v>
      </c>
      <c r="I6" s="96">
        <f t="shared" si="3"/>
        <v>-8.8402273796399755E-2</v>
      </c>
      <c r="J6" s="28">
        <f>E6/'2021'!$E$4</f>
        <v>0.14748594328978726</v>
      </c>
    </row>
    <row r="7" spans="2:10" x14ac:dyDescent="0.2">
      <c r="B7" s="33" t="s">
        <v>248</v>
      </c>
      <c r="C7" s="16">
        <v>258159</v>
      </c>
      <c r="D7" s="16">
        <v>19868</v>
      </c>
      <c r="E7" s="16">
        <v>221853</v>
      </c>
      <c r="F7" s="17">
        <f t="shared" si="0"/>
        <v>-36306</v>
      </c>
      <c r="G7" s="17">
        <f t="shared" si="1"/>
        <v>201985</v>
      </c>
      <c r="H7" s="96">
        <f t="shared" si="2"/>
        <v>-0.14063426028145443</v>
      </c>
      <c r="I7" s="96">
        <f t="shared" si="3"/>
        <v>10.166347896114354</v>
      </c>
      <c r="J7" s="28">
        <f>E7/'2021'!$E$4</f>
        <v>0.12889123086701348</v>
      </c>
    </row>
    <row r="8" spans="2:10" x14ac:dyDescent="0.2">
      <c r="B8" s="33" t="s">
        <v>235</v>
      </c>
      <c r="C8" s="16">
        <v>1256631</v>
      </c>
      <c r="D8" s="16">
        <v>273553</v>
      </c>
      <c r="E8" s="16">
        <v>220788</v>
      </c>
      <c r="F8" s="17">
        <f t="shared" si="0"/>
        <v>-1035843</v>
      </c>
      <c r="G8" s="17">
        <f t="shared" si="1"/>
        <v>-52765</v>
      </c>
      <c r="H8" s="96">
        <f t="shared" si="2"/>
        <v>-0.82430164463553734</v>
      </c>
      <c r="I8" s="96">
        <f t="shared" si="3"/>
        <v>-0.19288766710655703</v>
      </c>
      <c r="J8" s="28">
        <f>E8/'2021'!$E$4</f>
        <v>0.12827249160780413</v>
      </c>
    </row>
    <row r="9" spans="2:10" x14ac:dyDescent="0.2">
      <c r="B9" s="33" t="s">
        <v>275</v>
      </c>
      <c r="C9" s="16">
        <v>1211590</v>
      </c>
      <c r="D9" s="16">
        <v>184388</v>
      </c>
      <c r="E9" s="16">
        <v>125047</v>
      </c>
      <c r="F9" s="17">
        <f t="shared" si="0"/>
        <v>-1086543</v>
      </c>
      <c r="G9" s="17">
        <f t="shared" si="1"/>
        <v>-59341</v>
      </c>
      <c r="H9" s="96">
        <f t="shared" si="2"/>
        <v>-0.89679099365296844</v>
      </c>
      <c r="I9" s="96">
        <f t="shared" si="3"/>
        <v>-0.32182680000867736</v>
      </c>
      <c r="J9" s="28">
        <f>E9/'2021'!$E$4</f>
        <v>7.2649284644460216E-2</v>
      </c>
    </row>
    <row r="10" spans="2:10" x14ac:dyDescent="0.2">
      <c r="B10" s="33" t="s">
        <v>234</v>
      </c>
      <c r="C10" s="16">
        <v>1235802</v>
      </c>
      <c r="D10" s="16">
        <v>301033</v>
      </c>
      <c r="E10" s="16">
        <v>111744</v>
      </c>
      <c r="F10" s="17">
        <f t="shared" si="0"/>
        <v>-1124058</v>
      </c>
      <c r="G10" s="17">
        <f t="shared" si="1"/>
        <v>-189289</v>
      </c>
      <c r="H10" s="96">
        <f t="shared" si="2"/>
        <v>-0.90957774789165258</v>
      </c>
      <c r="I10" s="96">
        <f t="shared" si="3"/>
        <v>-0.62879817162902407</v>
      </c>
      <c r="J10" s="28">
        <f>E10/'2021'!$E$4</f>
        <v>6.49205631747308E-2</v>
      </c>
    </row>
    <row r="11" spans="2:10" x14ac:dyDescent="0.2">
      <c r="B11" s="33" t="s">
        <v>249</v>
      </c>
      <c r="C11" s="16">
        <v>215556</v>
      </c>
      <c r="D11" s="16">
        <v>46693</v>
      </c>
      <c r="E11" s="16">
        <v>87156</v>
      </c>
      <c r="F11" s="17">
        <f t="shared" si="0"/>
        <v>-128400</v>
      </c>
      <c r="G11" s="17">
        <f t="shared" si="1"/>
        <v>40463</v>
      </c>
      <c r="H11" s="96">
        <f t="shared" si="2"/>
        <v>-0.59566887490953624</v>
      </c>
      <c r="I11" s="96">
        <f t="shared" si="3"/>
        <v>0.86657528965797881</v>
      </c>
      <c r="J11" s="28">
        <f>E11/'2021'!$E$4</f>
        <v>5.0635529460703377E-2</v>
      </c>
    </row>
    <row r="12" spans="2:10" x14ac:dyDescent="0.2">
      <c r="B12" s="33" t="s">
        <v>237</v>
      </c>
      <c r="C12" s="16">
        <v>92089</v>
      </c>
      <c r="D12" s="16">
        <v>35338</v>
      </c>
      <c r="E12" s="16">
        <v>33495</v>
      </c>
      <c r="F12" s="17">
        <f t="shared" si="0"/>
        <v>-58594</v>
      </c>
      <c r="G12" s="17">
        <f t="shared" si="1"/>
        <v>-1843</v>
      </c>
      <c r="H12" s="96">
        <f t="shared" si="2"/>
        <v>-0.63627577669428481</v>
      </c>
      <c r="I12" s="96">
        <f t="shared" si="3"/>
        <v>-5.2153489161808841E-2</v>
      </c>
      <c r="J12" s="28">
        <f>E12/'2021'!$E$4</f>
        <v>1.9459785434006373E-2</v>
      </c>
    </row>
    <row r="13" spans="2:10" x14ac:dyDescent="0.2">
      <c r="B13" s="33" t="s">
        <v>277</v>
      </c>
      <c r="C13" s="16">
        <v>97911</v>
      </c>
      <c r="D13" s="16">
        <v>29911</v>
      </c>
      <c r="E13" s="16">
        <v>28511</v>
      </c>
      <c r="F13" s="17">
        <f t="shared" si="0"/>
        <v>-69400</v>
      </c>
      <c r="G13" s="17">
        <f t="shared" si="1"/>
        <v>-1400</v>
      </c>
      <c r="H13" s="96">
        <f t="shared" si="2"/>
        <v>-0.70880697776552171</v>
      </c>
      <c r="I13" s="96">
        <f t="shared" si="3"/>
        <v>-4.6805523051720144E-2</v>
      </c>
      <c r="J13" s="28">
        <f>E13/'2021'!$E$4</f>
        <v>1.656420189607272E-2</v>
      </c>
    </row>
    <row r="14" spans="2:10" x14ac:dyDescent="0.2">
      <c r="B14" s="33" t="s">
        <v>236</v>
      </c>
      <c r="C14" s="16">
        <v>167157</v>
      </c>
      <c r="D14" s="16">
        <v>48244</v>
      </c>
      <c r="E14" s="16">
        <v>26808</v>
      </c>
      <c r="F14" s="17">
        <f t="shared" si="0"/>
        <v>-140349</v>
      </c>
      <c r="G14" s="17">
        <f t="shared" si="1"/>
        <v>-21436</v>
      </c>
      <c r="H14" s="96">
        <f t="shared" si="2"/>
        <v>-0.83962382670184321</v>
      </c>
      <c r="I14" s="96">
        <f t="shared" si="3"/>
        <v>-0.44432468286211757</v>
      </c>
      <c r="J14" s="28">
        <f>E14/'2021'!$E$4</f>
        <v>1.5574800057168022E-2</v>
      </c>
    </row>
    <row r="15" spans="2:10" x14ac:dyDescent="0.2">
      <c r="B15" s="33" t="s">
        <v>279</v>
      </c>
      <c r="C15" s="16">
        <v>69835</v>
      </c>
      <c r="D15" s="16">
        <v>12701</v>
      </c>
      <c r="E15" s="16">
        <v>17791</v>
      </c>
      <c r="F15" s="17">
        <f t="shared" si="0"/>
        <v>-52044</v>
      </c>
      <c r="G15" s="17">
        <f t="shared" si="1"/>
        <v>5090</v>
      </c>
      <c r="H15" s="96">
        <f t="shared" si="2"/>
        <v>-0.74524235698432018</v>
      </c>
      <c r="I15" s="96">
        <f t="shared" si="3"/>
        <v>0.40075584599637826</v>
      </c>
      <c r="J15" s="28">
        <f>E15/'2021'!$E$4</f>
        <v>1.0336140995862291E-2</v>
      </c>
    </row>
    <row r="16" spans="2:10" x14ac:dyDescent="0.2">
      <c r="B16" s="33" t="s">
        <v>253</v>
      </c>
      <c r="C16" s="16">
        <v>32652</v>
      </c>
      <c r="D16" s="16">
        <v>2360</v>
      </c>
      <c r="E16" s="16">
        <v>8486</v>
      </c>
      <c r="F16" s="17">
        <f t="shared" si="0"/>
        <v>-24166</v>
      </c>
      <c r="G16" s="17">
        <f t="shared" si="1"/>
        <v>6126</v>
      </c>
      <c r="H16" s="96">
        <f t="shared" si="2"/>
        <v>-0.74010780350361394</v>
      </c>
      <c r="I16" s="96">
        <f t="shared" si="3"/>
        <v>2.5957627118644067</v>
      </c>
      <c r="J16" s="28">
        <f>E16/'2021'!$E$4</f>
        <v>4.9301608954464273E-3</v>
      </c>
    </row>
    <row r="17" spans="2:10" x14ac:dyDescent="0.2">
      <c r="B17" s="33" t="s">
        <v>276</v>
      </c>
      <c r="C17" s="16">
        <v>219626</v>
      </c>
      <c r="D17" s="16">
        <v>39838</v>
      </c>
      <c r="E17" s="16">
        <v>8312</v>
      </c>
      <c r="F17" s="17">
        <f t="shared" si="0"/>
        <v>-211314</v>
      </c>
      <c r="G17" s="17">
        <f t="shared" si="1"/>
        <v>-31526</v>
      </c>
      <c r="H17" s="96">
        <f t="shared" si="2"/>
        <v>-0.96215384335188003</v>
      </c>
      <c r="I17" s="96">
        <f t="shared" si="3"/>
        <v>-0.79135498770018575</v>
      </c>
      <c r="J17" s="28">
        <f>E17/'2021'!$E$4</f>
        <v>4.8290711009840569E-3</v>
      </c>
    </row>
    <row r="18" spans="2:10" x14ac:dyDescent="0.2">
      <c r="B18" s="33" t="s">
        <v>252</v>
      </c>
      <c r="C18" s="16">
        <v>19291</v>
      </c>
      <c r="D18" s="16">
        <v>7534</v>
      </c>
      <c r="E18" s="16">
        <v>3626</v>
      </c>
      <c r="F18" s="17">
        <f t="shared" si="0"/>
        <v>-15665</v>
      </c>
      <c r="G18" s="17">
        <f t="shared" si="1"/>
        <v>-3908</v>
      </c>
      <c r="H18" s="96">
        <f t="shared" si="2"/>
        <v>-0.81203670105230419</v>
      </c>
      <c r="I18" s="96">
        <f t="shared" si="3"/>
        <v>-0.51871515795062384</v>
      </c>
      <c r="J18" s="28">
        <f>E18/'2021'!$E$4</f>
        <v>2.1066183604629678E-3</v>
      </c>
    </row>
    <row r="19" spans="2:10" x14ac:dyDescent="0.2">
      <c r="B19" s="33" t="s">
        <v>251</v>
      </c>
      <c r="C19" s="16">
        <v>19362</v>
      </c>
      <c r="D19" s="16">
        <v>5271</v>
      </c>
      <c r="E19" s="16">
        <v>3164</v>
      </c>
      <c r="F19" s="17">
        <f t="shared" si="0"/>
        <v>-16198</v>
      </c>
      <c r="G19" s="17">
        <f t="shared" si="1"/>
        <v>-2107</v>
      </c>
      <c r="H19" s="96">
        <f t="shared" si="2"/>
        <v>-0.836587129428778</v>
      </c>
      <c r="I19" s="96">
        <f t="shared" si="3"/>
        <v>-0.39973439575033198</v>
      </c>
      <c r="J19" s="28">
        <f>E19/'2021'!$E$4</f>
        <v>1.8382075268904663E-3</v>
      </c>
    </row>
    <row r="20" spans="2:10" x14ac:dyDescent="0.2">
      <c r="B20" s="33" t="s">
        <v>255</v>
      </c>
      <c r="C20" s="16">
        <v>573</v>
      </c>
      <c r="D20" s="16">
        <v>937</v>
      </c>
      <c r="E20" s="16">
        <v>1246</v>
      </c>
      <c r="F20" s="17">
        <f t="shared" si="0"/>
        <v>673</v>
      </c>
      <c r="G20" s="17">
        <f t="shared" si="1"/>
        <v>309</v>
      </c>
      <c r="H20" s="96">
        <f t="shared" si="2"/>
        <v>1.174520069808028</v>
      </c>
      <c r="I20" s="96">
        <f t="shared" si="3"/>
        <v>0.32977588046958384</v>
      </c>
      <c r="J20" s="28">
        <f>E20/'2021'!$E$4</f>
        <v>7.2389588448341371E-4</v>
      </c>
    </row>
    <row r="21" spans="2:10" x14ac:dyDescent="0.2">
      <c r="B21" s="33" t="s">
        <v>250</v>
      </c>
      <c r="C21" s="16">
        <v>46677</v>
      </c>
      <c r="D21" s="16">
        <v>9343</v>
      </c>
      <c r="E21" s="16">
        <v>1147</v>
      </c>
      <c r="F21" s="17">
        <f t="shared" si="0"/>
        <v>-45530</v>
      </c>
      <c r="G21" s="17">
        <f t="shared" si="1"/>
        <v>-8196</v>
      </c>
      <c r="H21" s="96">
        <f t="shared" si="2"/>
        <v>-0.97542686976455217</v>
      </c>
      <c r="I21" s="96">
        <f t="shared" si="3"/>
        <v>-0.87723429305362299</v>
      </c>
      <c r="J21" s="28">
        <f>E21/'2021'!$E$4</f>
        <v>6.6637927728930625E-4</v>
      </c>
    </row>
    <row r="22" spans="2:10" x14ac:dyDescent="0.2">
      <c r="B22" s="33" t="s">
        <v>254</v>
      </c>
      <c r="C22" s="16">
        <v>1895</v>
      </c>
      <c r="D22" s="16">
        <v>524</v>
      </c>
      <c r="E22" s="16">
        <v>60</v>
      </c>
      <c r="F22" s="17">
        <f t="shared" si="0"/>
        <v>-1835</v>
      </c>
      <c r="G22" s="17">
        <f t="shared" si="1"/>
        <v>-464</v>
      </c>
      <c r="H22" s="96">
        <f t="shared" si="2"/>
        <v>-0.9683377308707124</v>
      </c>
      <c r="I22" s="96">
        <f t="shared" si="3"/>
        <v>-0.8854961832061069</v>
      </c>
      <c r="J22" s="28">
        <f>E22/'2021'!$E$4</f>
        <v>3.4858549814610612E-5</v>
      </c>
    </row>
    <row r="23" spans="2:10" x14ac:dyDescent="0.2">
      <c r="B23" s="33" t="s">
        <v>239</v>
      </c>
      <c r="C23" s="16">
        <v>133</v>
      </c>
      <c r="D23" s="16">
        <v>11</v>
      </c>
      <c r="E23" s="16">
        <v>0</v>
      </c>
      <c r="F23" s="17">
        <f t="shared" si="0"/>
        <v>-133</v>
      </c>
      <c r="G23" s="17">
        <f t="shared" si="1"/>
        <v>-11</v>
      </c>
      <c r="H23" s="96">
        <f t="shared" si="2"/>
        <v>-1</v>
      </c>
      <c r="I23" s="96">
        <f>E23/D23-1</f>
        <v>-1</v>
      </c>
      <c r="J23" s="28">
        <f>E23/'2021'!$E$4</f>
        <v>0</v>
      </c>
    </row>
    <row r="24" spans="2:10" x14ac:dyDescent="0.2">
      <c r="B24" s="33" t="s">
        <v>278</v>
      </c>
      <c r="C24" s="16">
        <v>69403</v>
      </c>
      <c r="D24" s="16">
        <v>14691</v>
      </c>
      <c r="E24" s="16">
        <v>0</v>
      </c>
      <c r="F24" s="17">
        <f t="shared" si="0"/>
        <v>-69403</v>
      </c>
      <c r="G24" s="17">
        <f t="shared" si="1"/>
        <v>-14691</v>
      </c>
      <c r="H24" s="96">
        <f t="shared" si="2"/>
        <v>-1</v>
      </c>
      <c r="I24" s="96">
        <f>E24/D24-1</f>
        <v>-1</v>
      </c>
      <c r="J24" s="28">
        <f>E24/'2021'!$E$4</f>
        <v>0</v>
      </c>
    </row>
    <row r="25" spans="2:10" ht="13.5" thickBot="1" x14ac:dyDescent="0.25">
      <c r="B25" s="34" t="s">
        <v>238</v>
      </c>
      <c r="C25" s="80">
        <v>317</v>
      </c>
      <c r="D25" s="80">
        <v>74</v>
      </c>
      <c r="E25" s="80">
        <v>0</v>
      </c>
      <c r="F25" s="19">
        <f t="shared" si="0"/>
        <v>-317</v>
      </c>
      <c r="G25" s="19">
        <f t="shared" si="1"/>
        <v>-74</v>
      </c>
      <c r="H25" s="97">
        <f t="shared" si="2"/>
        <v>-1</v>
      </c>
      <c r="I25" s="97">
        <f t="shared" si="3"/>
        <v>-1</v>
      </c>
      <c r="J25" s="29">
        <f>E25/'2021'!$E$4</f>
        <v>0</v>
      </c>
    </row>
    <row r="26" spans="2:10" x14ac:dyDescent="0.2">
      <c r="B26" s="42"/>
      <c r="C26" s="42"/>
      <c r="D26" s="42"/>
    </row>
    <row r="27" spans="2:10" x14ac:dyDescent="0.2">
      <c r="B27" s="42"/>
      <c r="C27" s="42"/>
      <c r="D27" s="42"/>
    </row>
    <row r="29" spans="2:10" x14ac:dyDescent="0.2">
      <c r="B29" s="39" t="s">
        <v>210</v>
      </c>
    </row>
    <row r="30" spans="2:10" x14ac:dyDescent="0.2">
      <c r="B30" s="156"/>
      <c r="C30" s="156"/>
      <c r="D30" s="156"/>
      <c r="E30" s="156"/>
      <c r="F30" s="156"/>
      <c r="G30" s="156"/>
      <c r="H30" s="156"/>
      <c r="I30" s="156"/>
      <c r="J30" s="156"/>
    </row>
  </sheetData>
  <mergeCells count="2">
    <mergeCell ref="B30:J30"/>
    <mergeCell ref="B2:J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workbookViewId="0">
      <selection activeCell="B2" sqref="B2:K2"/>
    </sheetView>
  </sheetViews>
  <sheetFormatPr defaultRowHeight="12.75" x14ac:dyDescent="0.2"/>
  <cols>
    <col min="1" max="1" width="8.7109375" customWidth="1"/>
    <col min="2" max="2" width="17" customWidth="1"/>
    <col min="3" max="3" width="13.5703125" customWidth="1"/>
    <col min="4" max="4" width="18.5703125" customWidth="1"/>
    <col min="5" max="5" width="16.85546875" customWidth="1"/>
    <col min="6" max="9" width="16.140625" customWidth="1"/>
    <col min="10" max="10" width="15.28515625" customWidth="1"/>
    <col min="11" max="11" width="11.140625" customWidth="1"/>
  </cols>
  <sheetData>
    <row r="1" spans="2:11" ht="21.75" customHeight="1" thickBot="1" x14ac:dyDescent="0.25"/>
    <row r="2" spans="2:11" ht="24.75" customHeight="1" thickBot="1" x14ac:dyDescent="0.25">
      <c r="B2" s="157" t="s">
        <v>268</v>
      </c>
      <c r="C2" s="158"/>
      <c r="D2" s="158"/>
      <c r="E2" s="158"/>
      <c r="F2" s="158"/>
      <c r="G2" s="158"/>
      <c r="H2" s="158"/>
      <c r="I2" s="158"/>
      <c r="J2" s="158"/>
      <c r="K2" s="159"/>
    </row>
    <row r="3" spans="2:11" ht="13.5" thickBot="1" x14ac:dyDescent="0.25"/>
    <row r="4" spans="2:11" ht="33" customHeight="1" thickBot="1" x14ac:dyDescent="0.25">
      <c r="B4" s="160" t="s">
        <v>286</v>
      </c>
      <c r="C4" s="161"/>
      <c r="D4" s="46">
        <v>2019</v>
      </c>
      <c r="E4" s="46">
        <v>2020</v>
      </c>
      <c r="F4" s="47">
        <v>2021</v>
      </c>
      <c r="G4" s="47" t="s">
        <v>281</v>
      </c>
      <c r="H4" s="47" t="s">
        <v>282</v>
      </c>
      <c r="I4" s="47" t="s">
        <v>283</v>
      </c>
      <c r="J4" s="47" t="s">
        <v>284</v>
      </c>
      <c r="K4" s="48" t="s">
        <v>224</v>
      </c>
    </row>
    <row r="5" spans="2:11" x14ac:dyDescent="0.2">
      <c r="B5" s="162" t="s">
        <v>287</v>
      </c>
      <c r="C5" s="99" t="s">
        <v>288</v>
      </c>
      <c r="D5" s="16">
        <v>1984120</v>
      </c>
      <c r="E5" s="16">
        <v>330885</v>
      </c>
      <c r="F5" s="17">
        <v>385563</v>
      </c>
      <c r="G5" s="17">
        <f t="shared" ref="G5:G10" si="0">F5-D5</f>
        <v>-1598557</v>
      </c>
      <c r="H5" s="17">
        <f t="shared" ref="H5:H10" si="1">F5-E5</f>
        <v>54678</v>
      </c>
      <c r="I5" s="96">
        <f>F5/D5-1</f>
        <v>-0.80567556397798523</v>
      </c>
      <c r="J5" s="96">
        <f>F5/E5-1</f>
        <v>0.16524774468470915</v>
      </c>
      <c r="K5" s="28">
        <f>F5/'2021'!$E$4</f>
        <v>0.22400278403617851</v>
      </c>
    </row>
    <row r="6" spans="2:11" x14ac:dyDescent="0.2">
      <c r="B6" s="163"/>
      <c r="C6" s="17" t="s">
        <v>289</v>
      </c>
      <c r="D6" s="16">
        <v>3695443</v>
      </c>
      <c r="E6" s="16">
        <v>788553</v>
      </c>
      <c r="F6" s="17">
        <v>885473</v>
      </c>
      <c r="G6" s="17">
        <f t="shared" si="0"/>
        <v>-2809970</v>
      </c>
      <c r="H6" s="17">
        <f t="shared" si="1"/>
        <v>96920</v>
      </c>
      <c r="I6" s="96">
        <f t="shared" ref="I6:I10" si="2">F6/D6-1</f>
        <v>-0.7603878614823717</v>
      </c>
      <c r="J6" s="96">
        <f t="shared" ref="J6:J10" si="3">F6/E6-1</f>
        <v>0.12290866942361522</v>
      </c>
      <c r="K6" s="28">
        <f>F6/'2021'!$E$4</f>
        <v>0.51443841133321166</v>
      </c>
    </row>
    <row r="7" spans="2:11" x14ac:dyDescent="0.2">
      <c r="B7" s="163"/>
      <c r="C7" s="17" t="s">
        <v>290</v>
      </c>
      <c r="D7" s="16">
        <v>1901353</v>
      </c>
      <c r="E7" s="16">
        <v>380514</v>
      </c>
      <c r="F7" s="17">
        <v>428309</v>
      </c>
      <c r="G7" s="17">
        <f t="shared" si="0"/>
        <v>-1473044</v>
      </c>
      <c r="H7" s="17">
        <f t="shared" si="1"/>
        <v>47795</v>
      </c>
      <c r="I7" s="96">
        <f t="shared" si="2"/>
        <v>-0.77473462318675179</v>
      </c>
      <c r="J7" s="96">
        <f t="shared" si="3"/>
        <v>0.12560641658388394</v>
      </c>
      <c r="K7" s="28">
        <f>F7/'2021'!$E$4</f>
        <v>0.24883717687576762</v>
      </c>
    </row>
    <row r="8" spans="2:11" x14ac:dyDescent="0.2">
      <c r="B8" s="164"/>
      <c r="C8" s="17" t="s">
        <v>291</v>
      </c>
      <c r="D8" s="16">
        <v>144858</v>
      </c>
      <c r="E8" s="16">
        <v>13469</v>
      </c>
      <c r="F8" s="17">
        <v>21897</v>
      </c>
      <c r="G8" s="17">
        <f t="shared" si="0"/>
        <v>-122961</v>
      </c>
      <c r="H8" s="17">
        <f t="shared" si="1"/>
        <v>8428</v>
      </c>
      <c r="I8" s="96">
        <f t="shared" si="2"/>
        <v>-0.84883817255519201</v>
      </c>
      <c r="J8" s="96">
        <f t="shared" si="3"/>
        <v>0.62573316504566034</v>
      </c>
      <c r="K8" s="28">
        <f>F8/'2021'!$E$4</f>
        <v>1.2721627754842143E-2</v>
      </c>
    </row>
    <row r="9" spans="2:11" x14ac:dyDescent="0.2">
      <c r="B9" s="165" t="s">
        <v>292</v>
      </c>
      <c r="C9" s="17" t="s">
        <v>293</v>
      </c>
      <c r="D9" s="16">
        <v>5002270</v>
      </c>
      <c r="E9" s="16">
        <v>1166555</v>
      </c>
      <c r="F9" s="17">
        <v>1186831</v>
      </c>
      <c r="G9" s="17">
        <f t="shared" si="0"/>
        <v>-3815439</v>
      </c>
      <c r="H9" s="17">
        <f t="shared" si="1"/>
        <v>20276</v>
      </c>
      <c r="I9" s="96">
        <f t="shared" si="2"/>
        <v>-0.76274151535203016</v>
      </c>
      <c r="J9" s="96">
        <f t="shared" si="3"/>
        <v>1.7381092190252412E-2</v>
      </c>
      <c r="K9" s="28">
        <f>F9/'2021'!$E$4</f>
        <v>0.68952012558373543</v>
      </c>
    </row>
    <row r="10" spans="2:11" ht="13.5" thickBot="1" x14ac:dyDescent="0.25">
      <c r="B10" s="166"/>
      <c r="C10" s="19" t="s">
        <v>294</v>
      </c>
      <c r="D10" s="80">
        <v>2723504</v>
      </c>
      <c r="E10" s="80">
        <v>346866</v>
      </c>
      <c r="F10" s="19">
        <v>534411</v>
      </c>
      <c r="G10" s="19">
        <f t="shared" si="0"/>
        <v>-2189093</v>
      </c>
      <c r="H10" s="19">
        <f t="shared" si="1"/>
        <v>187545</v>
      </c>
      <c r="I10" s="97">
        <f t="shared" si="2"/>
        <v>-0.80377814756284549</v>
      </c>
      <c r="J10" s="97">
        <f t="shared" si="3"/>
        <v>0.54068429883586178</v>
      </c>
      <c r="K10" s="29">
        <f>F10/'2021'!$E$4</f>
        <v>0.31047987441626451</v>
      </c>
    </row>
    <row r="14" spans="2:11" x14ac:dyDescent="0.2">
      <c r="B14" s="39" t="s">
        <v>210</v>
      </c>
    </row>
  </sheetData>
  <mergeCells count="4">
    <mergeCell ref="B4:C4"/>
    <mergeCell ref="B5:B8"/>
    <mergeCell ref="B9:B10"/>
    <mergeCell ref="B2:K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2" sqref="B2"/>
    </sheetView>
  </sheetViews>
  <sheetFormatPr defaultRowHeight="12.75" x14ac:dyDescent="0.2"/>
  <cols>
    <col min="2" max="2" width="35.85546875" customWidth="1"/>
    <col min="3" max="3" width="68.7109375" customWidth="1"/>
  </cols>
  <sheetData>
    <row r="2" spans="2:3" ht="29.25" customHeight="1" x14ac:dyDescent="0.2">
      <c r="B2" s="68" t="s">
        <v>257</v>
      </c>
      <c r="C2" s="68" t="s">
        <v>258</v>
      </c>
    </row>
    <row r="3" spans="2:3" ht="66" customHeight="1" x14ac:dyDescent="0.2">
      <c r="B3" s="69" t="s">
        <v>269</v>
      </c>
      <c r="C3" s="70" t="s">
        <v>264</v>
      </c>
    </row>
    <row r="4" spans="2:3" ht="74.25" customHeight="1" x14ac:dyDescent="0.2">
      <c r="B4" s="69" t="s">
        <v>272</v>
      </c>
      <c r="C4" s="70" t="s">
        <v>263</v>
      </c>
    </row>
    <row r="5" spans="2:3" ht="20.25" customHeight="1" x14ac:dyDescent="0.2">
      <c r="B5" s="71" t="s">
        <v>259</v>
      </c>
      <c r="C5" s="75" t="s">
        <v>262</v>
      </c>
    </row>
    <row r="6" spans="2:3" ht="24.75" customHeight="1" x14ac:dyDescent="0.2">
      <c r="B6" s="71" t="s">
        <v>260</v>
      </c>
      <c r="C6" s="72" t="s">
        <v>265</v>
      </c>
    </row>
    <row r="7" spans="2:3" ht="56.25" customHeight="1" x14ac:dyDescent="0.2">
      <c r="B7" s="73" t="s">
        <v>261</v>
      </c>
      <c r="C7" s="74" t="s">
        <v>271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2021</vt:lpstr>
      <vt:lpstr>ტოპ 15</vt:lpstr>
      <vt:lpstr>ვიზიტის ტიპები</vt:lpstr>
      <vt:lpstr>რეგიონები</vt:lpstr>
      <vt:lpstr>ევროკავშირის ქვეყნები</vt:lpstr>
      <vt:lpstr>საზღვრის ტიპი</vt:lpstr>
      <vt:lpstr>საზღვარი</vt:lpstr>
      <vt:lpstr>დემოგრაფია</vt:lpstr>
      <vt:lpstr>ტერმინები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Ana Arabuli</cp:lastModifiedBy>
  <cp:lastPrinted>2016-06-01T07:21:40Z</cp:lastPrinted>
  <dcterms:created xsi:type="dcterms:W3CDTF">2012-06-01T06:45:51Z</dcterms:created>
  <dcterms:modified xsi:type="dcterms:W3CDTF">2024-05-23T08:34:15Z</dcterms:modified>
</cp:coreProperties>
</file>