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me\Desktop\david svanidze\eng\"/>
    </mc:Choice>
  </mc:AlternateContent>
  <bookViews>
    <workbookView xWindow="0" yWindow="0" windowWidth="20490" windowHeight="7155"/>
  </bookViews>
  <sheets>
    <sheet name="2022" sheetId="17" r:id="rId1"/>
    <sheet name="Top15" sheetId="2" r:id="rId2"/>
    <sheet name="Trip Types" sheetId="12" r:id="rId3"/>
    <sheet name="Regions" sheetId="3" r:id="rId4"/>
    <sheet name="EU" sheetId="16" r:id="rId5"/>
    <sheet name="Border Type" sheetId="8" r:id="rId6"/>
    <sheet name="Border" sheetId="11" r:id="rId7"/>
    <sheet name="Gender and Age" sheetId="15" r:id="rId8"/>
    <sheet name="Definitions" sheetId="13" r:id="rId9"/>
  </sheets>
  <externalReferences>
    <externalReference r:id="rId10"/>
  </externalReferences>
  <calcPr calcId="152511"/>
</workbook>
</file>

<file path=xl/calcChain.xml><?xml version="1.0" encoding="utf-8"?>
<calcChain xmlns="http://schemas.openxmlformats.org/spreadsheetml/2006/main">
  <c r="M9" i="12" l="1"/>
  <c r="M8" i="12"/>
  <c r="M7" i="12"/>
  <c r="M6" i="12"/>
  <c r="M5" i="12"/>
  <c r="G5" i="16" l="1"/>
  <c r="F5" i="16"/>
  <c r="E5" i="16"/>
  <c r="D5" i="16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G7" i="3" s="1"/>
  <c r="F6" i="3"/>
  <c r="E6" i="3"/>
  <c r="D6" i="3"/>
  <c r="C6" i="3"/>
  <c r="F5" i="3"/>
  <c r="E5" i="3"/>
  <c r="D5" i="3"/>
  <c r="C5" i="3"/>
  <c r="L9" i="12"/>
  <c r="K9" i="12"/>
  <c r="J9" i="12"/>
  <c r="I9" i="12"/>
  <c r="H9" i="12"/>
  <c r="G9" i="12"/>
  <c r="L8" i="12"/>
  <c r="K8" i="12"/>
  <c r="J8" i="12"/>
  <c r="I8" i="12"/>
  <c r="H8" i="12"/>
  <c r="G8" i="12"/>
  <c r="L7" i="12"/>
  <c r="K7" i="12"/>
  <c r="J7" i="12"/>
  <c r="I7" i="12"/>
  <c r="H7" i="12"/>
  <c r="G7" i="12"/>
  <c r="L6" i="12"/>
  <c r="K6" i="12"/>
  <c r="J6" i="12"/>
  <c r="I6" i="12"/>
  <c r="H6" i="12"/>
  <c r="G6" i="12"/>
  <c r="L5" i="12"/>
  <c r="K5" i="12"/>
  <c r="J5" i="12"/>
  <c r="I5" i="12"/>
  <c r="H5" i="12"/>
  <c r="G5" i="12"/>
  <c r="F9" i="12"/>
  <c r="E9" i="12"/>
  <c r="D9" i="12"/>
  <c r="C9" i="12"/>
  <c r="M19" i="2"/>
  <c r="L19" i="2"/>
  <c r="K19" i="2"/>
  <c r="J19" i="2"/>
  <c r="I19" i="2"/>
  <c r="H19" i="2"/>
  <c r="M18" i="2"/>
  <c r="L18" i="2"/>
  <c r="K18" i="2"/>
  <c r="J18" i="2"/>
  <c r="I18" i="2"/>
  <c r="H18" i="2"/>
  <c r="M17" i="2"/>
  <c r="L17" i="2"/>
  <c r="K17" i="2"/>
  <c r="J17" i="2"/>
  <c r="I17" i="2"/>
  <c r="H17" i="2"/>
  <c r="M16" i="2"/>
  <c r="L16" i="2"/>
  <c r="K16" i="2"/>
  <c r="J16" i="2"/>
  <c r="I16" i="2"/>
  <c r="H16" i="2"/>
  <c r="M15" i="2"/>
  <c r="L15" i="2"/>
  <c r="K15" i="2"/>
  <c r="J15" i="2"/>
  <c r="I15" i="2"/>
  <c r="H15" i="2"/>
  <c r="M14" i="2"/>
  <c r="L14" i="2"/>
  <c r="K14" i="2"/>
  <c r="J14" i="2"/>
  <c r="I14" i="2"/>
  <c r="H14" i="2"/>
  <c r="M13" i="2"/>
  <c r="L13" i="2"/>
  <c r="K13" i="2"/>
  <c r="J13" i="2"/>
  <c r="I13" i="2"/>
  <c r="H13" i="2"/>
  <c r="M12" i="2"/>
  <c r="L12" i="2"/>
  <c r="K12" i="2"/>
  <c r="J12" i="2"/>
  <c r="I12" i="2"/>
  <c r="H12" i="2"/>
  <c r="M11" i="2"/>
  <c r="L11" i="2"/>
  <c r="K11" i="2"/>
  <c r="J11" i="2"/>
  <c r="I11" i="2"/>
  <c r="H11" i="2"/>
  <c r="M10" i="2"/>
  <c r="L10" i="2"/>
  <c r="K10" i="2"/>
  <c r="J10" i="2"/>
  <c r="I10" i="2"/>
  <c r="H10" i="2"/>
  <c r="M9" i="2"/>
  <c r="L9" i="2"/>
  <c r="K9" i="2"/>
  <c r="J9" i="2"/>
  <c r="I9" i="2"/>
  <c r="H9" i="2"/>
  <c r="M8" i="2"/>
  <c r="L8" i="2"/>
  <c r="K8" i="2"/>
  <c r="J8" i="2"/>
  <c r="I8" i="2"/>
  <c r="H8" i="2"/>
  <c r="M7" i="2"/>
  <c r="L7" i="2"/>
  <c r="K7" i="2"/>
  <c r="J7" i="2"/>
  <c r="I7" i="2"/>
  <c r="H7" i="2"/>
  <c r="M6" i="2"/>
  <c r="L6" i="2"/>
  <c r="K6" i="2"/>
  <c r="J6" i="2"/>
  <c r="I6" i="2"/>
  <c r="H6" i="2"/>
  <c r="M5" i="2"/>
  <c r="L5" i="2"/>
  <c r="K5" i="2"/>
  <c r="J5" i="2"/>
  <c r="I5" i="2"/>
  <c r="H5" i="2"/>
  <c r="L5" i="3" l="1"/>
  <c r="L9" i="3"/>
  <c r="M6" i="3"/>
  <c r="J7" i="3"/>
  <c r="K8" i="3"/>
  <c r="M10" i="3"/>
  <c r="I5" i="3"/>
  <c r="M5" i="3"/>
  <c r="J6" i="3"/>
  <c r="K7" i="3"/>
  <c r="H8" i="3"/>
  <c r="L8" i="3"/>
  <c r="I9" i="3"/>
  <c r="M9" i="3"/>
  <c r="J10" i="3"/>
  <c r="J5" i="3"/>
  <c r="G6" i="3"/>
  <c r="K6" i="3"/>
  <c r="H7" i="3"/>
  <c r="L7" i="3"/>
  <c r="I8" i="3"/>
  <c r="M8" i="3"/>
  <c r="J9" i="3"/>
  <c r="G10" i="3"/>
  <c r="K10" i="3"/>
  <c r="G5" i="3"/>
  <c r="K5" i="3"/>
  <c r="H6" i="3"/>
  <c r="L6" i="3"/>
  <c r="I7" i="3"/>
  <c r="M7" i="3"/>
  <c r="J8" i="3"/>
  <c r="G9" i="3"/>
  <c r="K9" i="3"/>
  <c r="H10" i="3"/>
  <c r="L10" i="3"/>
  <c r="H5" i="3"/>
  <c r="I6" i="3"/>
  <c r="G8" i="3"/>
  <c r="H9" i="3"/>
  <c r="I10" i="3"/>
  <c r="L235" i="17" l="1"/>
  <c r="K235" i="17"/>
  <c r="J235" i="17"/>
  <c r="I235" i="17"/>
  <c r="H235" i="17"/>
  <c r="G235" i="17"/>
  <c r="L234" i="17"/>
  <c r="K234" i="17"/>
  <c r="J234" i="17"/>
  <c r="I234" i="17"/>
  <c r="H234" i="17"/>
  <c r="G234" i="17"/>
  <c r="L233" i="17"/>
  <c r="K233" i="17"/>
  <c r="J233" i="17"/>
  <c r="I233" i="17"/>
  <c r="H233" i="17"/>
  <c r="G233" i="17"/>
  <c r="L232" i="17"/>
  <c r="K232" i="17"/>
  <c r="J232" i="17"/>
  <c r="I232" i="17"/>
  <c r="H232" i="17"/>
  <c r="G232" i="17"/>
  <c r="L227" i="17"/>
  <c r="K227" i="17"/>
  <c r="I227" i="17"/>
  <c r="H227" i="17"/>
  <c r="G227" i="17"/>
  <c r="L228" i="17"/>
  <c r="K228" i="17"/>
  <c r="J228" i="17"/>
  <c r="I228" i="17"/>
  <c r="H228" i="17"/>
  <c r="G228" i="17"/>
  <c r="J231" i="17"/>
  <c r="I231" i="17"/>
  <c r="H231" i="17"/>
  <c r="G231" i="17"/>
  <c r="L229" i="17"/>
  <c r="K229" i="17"/>
  <c r="J229" i="17"/>
  <c r="I229" i="17"/>
  <c r="H229" i="17"/>
  <c r="G229" i="17"/>
  <c r="L226" i="17"/>
  <c r="K226" i="17"/>
  <c r="J226" i="17"/>
  <c r="I226" i="17"/>
  <c r="H226" i="17"/>
  <c r="G226" i="17"/>
  <c r="L230" i="17"/>
  <c r="K230" i="17"/>
  <c r="J230" i="17"/>
  <c r="I230" i="17"/>
  <c r="H230" i="17"/>
  <c r="G230" i="17"/>
  <c r="L225" i="17"/>
  <c r="K225" i="17"/>
  <c r="J225" i="17"/>
  <c r="I225" i="17"/>
  <c r="H225" i="17"/>
  <c r="G225" i="17"/>
  <c r="L224" i="17"/>
  <c r="K224" i="17"/>
  <c r="J224" i="17"/>
  <c r="I224" i="17"/>
  <c r="H224" i="17"/>
  <c r="G224" i="17"/>
  <c r="L223" i="17"/>
  <c r="K223" i="17"/>
  <c r="J223" i="17"/>
  <c r="I223" i="17"/>
  <c r="H223" i="17"/>
  <c r="G223" i="17"/>
  <c r="L222" i="17"/>
  <c r="K222" i="17"/>
  <c r="J222" i="17"/>
  <c r="I222" i="17"/>
  <c r="H222" i="17"/>
  <c r="G222" i="17"/>
  <c r="L221" i="17"/>
  <c r="K221" i="17"/>
  <c r="J221" i="17"/>
  <c r="I221" i="17"/>
  <c r="H221" i="17"/>
  <c r="G221" i="17"/>
  <c r="L220" i="17"/>
  <c r="K220" i="17"/>
  <c r="J220" i="17"/>
  <c r="I220" i="17"/>
  <c r="H220" i="17"/>
  <c r="G220" i="17"/>
  <c r="L219" i="17"/>
  <c r="K219" i="17"/>
  <c r="J219" i="17"/>
  <c r="I219" i="17"/>
  <c r="H219" i="17"/>
  <c r="G219" i="17"/>
  <c r="L218" i="17"/>
  <c r="J218" i="17"/>
  <c r="I218" i="17"/>
  <c r="H218" i="17"/>
  <c r="G218" i="17"/>
  <c r="L217" i="17"/>
  <c r="K217" i="17"/>
  <c r="J217" i="17"/>
  <c r="I217" i="17"/>
  <c r="H217" i="17"/>
  <c r="G217" i="17"/>
  <c r="L216" i="17"/>
  <c r="K216" i="17"/>
  <c r="J216" i="17"/>
  <c r="I216" i="17"/>
  <c r="H216" i="17"/>
  <c r="G216" i="17"/>
  <c r="J215" i="17"/>
  <c r="I215" i="17"/>
  <c r="H215" i="17"/>
  <c r="G215" i="17"/>
  <c r="L214" i="17"/>
  <c r="K214" i="17"/>
  <c r="J214" i="17"/>
  <c r="I214" i="17"/>
  <c r="H214" i="17"/>
  <c r="G214" i="17"/>
  <c r="L213" i="17"/>
  <c r="K213" i="17"/>
  <c r="J213" i="17"/>
  <c r="I213" i="17"/>
  <c r="H213" i="17"/>
  <c r="G213" i="17"/>
  <c r="L212" i="17"/>
  <c r="K212" i="17"/>
  <c r="J212" i="17"/>
  <c r="I212" i="17"/>
  <c r="H212" i="17"/>
  <c r="G212" i="17"/>
  <c r="L211" i="17"/>
  <c r="K211" i="17"/>
  <c r="J211" i="17"/>
  <c r="I211" i="17"/>
  <c r="H211" i="17"/>
  <c r="G211" i="17"/>
  <c r="L210" i="17"/>
  <c r="K210" i="17"/>
  <c r="J210" i="17"/>
  <c r="I210" i="17"/>
  <c r="H210" i="17"/>
  <c r="G210" i="17"/>
  <c r="L209" i="17"/>
  <c r="K209" i="17"/>
  <c r="J209" i="17"/>
  <c r="I209" i="17"/>
  <c r="H209" i="17"/>
  <c r="G209" i="17"/>
  <c r="L208" i="17"/>
  <c r="K208" i="17"/>
  <c r="J208" i="17"/>
  <c r="I208" i="17"/>
  <c r="H208" i="17"/>
  <c r="G208" i="17"/>
  <c r="L206" i="17"/>
  <c r="K206" i="17"/>
  <c r="J206" i="17"/>
  <c r="I206" i="17"/>
  <c r="H206" i="17"/>
  <c r="G206" i="17"/>
  <c r="L207" i="17"/>
  <c r="K207" i="17"/>
  <c r="J207" i="17"/>
  <c r="I207" i="17"/>
  <c r="H207" i="17"/>
  <c r="G207" i="17"/>
  <c r="L205" i="17"/>
  <c r="K205" i="17"/>
  <c r="J205" i="17"/>
  <c r="I205" i="17"/>
  <c r="H205" i="17"/>
  <c r="G205" i="17"/>
  <c r="L200" i="17"/>
  <c r="K200" i="17"/>
  <c r="J200" i="17"/>
  <c r="I200" i="17"/>
  <c r="H200" i="17"/>
  <c r="G200" i="17"/>
  <c r="L199" i="17"/>
  <c r="K199" i="17"/>
  <c r="J199" i="17"/>
  <c r="I199" i="17"/>
  <c r="H199" i="17"/>
  <c r="G199" i="17"/>
  <c r="L204" i="17"/>
  <c r="J204" i="17"/>
  <c r="I204" i="17"/>
  <c r="H204" i="17"/>
  <c r="G204" i="17"/>
  <c r="L203" i="17"/>
  <c r="K203" i="17"/>
  <c r="J203" i="17"/>
  <c r="I203" i="17"/>
  <c r="H203" i="17"/>
  <c r="G203" i="17"/>
  <c r="L202" i="17"/>
  <c r="K202" i="17"/>
  <c r="J202" i="17"/>
  <c r="I202" i="17"/>
  <c r="H202" i="17"/>
  <c r="G202" i="17"/>
  <c r="L201" i="17"/>
  <c r="K201" i="17"/>
  <c r="J201" i="17"/>
  <c r="I201" i="17"/>
  <c r="H201" i="17"/>
  <c r="G201" i="17"/>
  <c r="L198" i="17"/>
  <c r="K198" i="17"/>
  <c r="J198" i="17"/>
  <c r="I198" i="17"/>
  <c r="H198" i="17"/>
  <c r="G198" i="17"/>
  <c r="L197" i="17"/>
  <c r="K197" i="17"/>
  <c r="J197" i="17"/>
  <c r="I197" i="17"/>
  <c r="H197" i="17"/>
  <c r="G197" i="17"/>
  <c r="L196" i="17"/>
  <c r="K196" i="17"/>
  <c r="J196" i="17"/>
  <c r="I196" i="17"/>
  <c r="H196" i="17"/>
  <c r="G196" i="17"/>
  <c r="L179" i="17"/>
  <c r="K179" i="17"/>
  <c r="J179" i="17"/>
  <c r="I179" i="17"/>
  <c r="H179" i="17"/>
  <c r="G179" i="17"/>
  <c r="L193" i="17"/>
  <c r="K193" i="17"/>
  <c r="J193" i="17"/>
  <c r="I193" i="17"/>
  <c r="H193" i="17"/>
  <c r="G193" i="17"/>
  <c r="L192" i="17"/>
  <c r="K192" i="17"/>
  <c r="J192" i="17"/>
  <c r="I192" i="17"/>
  <c r="H192" i="17"/>
  <c r="G192" i="17"/>
  <c r="L191" i="17"/>
  <c r="K191" i="17"/>
  <c r="J191" i="17"/>
  <c r="I191" i="17"/>
  <c r="H191" i="17"/>
  <c r="G191" i="17"/>
  <c r="L190" i="17"/>
  <c r="K190" i="17"/>
  <c r="J190" i="17"/>
  <c r="I190" i="17"/>
  <c r="H190" i="17"/>
  <c r="G190" i="17"/>
  <c r="L189" i="17"/>
  <c r="K189" i="17"/>
  <c r="J189" i="17"/>
  <c r="I189" i="17"/>
  <c r="H189" i="17"/>
  <c r="G189" i="17"/>
  <c r="J188" i="17"/>
  <c r="I188" i="17"/>
  <c r="H188" i="17"/>
  <c r="G188" i="17"/>
  <c r="L187" i="17"/>
  <c r="K187" i="17"/>
  <c r="J187" i="17"/>
  <c r="I187" i="17"/>
  <c r="H187" i="17"/>
  <c r="G187" i="17"/>
  <c r="L184" i="17"/>
  <c r="K184" i="17"/>
  <c r="J184" i="17"/>
  <c r="I184" i="17"/>
  <c r="H184" i="17"/>
  <c r="G184" i="17"/>
  <c r="I186" i="17"/>
  <c r="H186" i="17"/>
  <c r="G186" i="17"/>
  <c r="L185" i="17"/>
  <c r="K185" i="17"/>
  <c r="J185" i="17"/>
  <c r="I185" i="17"/>
  <c r="H185" i="17"/>
  <c r="G185" i="17"/>
  <c r="L183" i="17"/>
  <c r="K183" i="17"/>
  <c r="J183" i="17"/>
  <c r="I183" i="17"/>
  <c r="H183" i="17"/>
  <c r="G183" i="17"/>
  <c r="L178" i="17"/>
  <c r="K178" i="17"/>
  <c r="J178" i="17"/>
  <c r="I178" i="17"/>
  <c r="H178" i="17"/>
  <c r="G178" i="17"/>
  <c r="L182" i="17"/>
  <c r="K182" i="17"/>
  <c r="J182" i="17"/>
  <c r="I182" i="17"/>
  <c r="H182" i="17"/>
  <c r="G182" i="17"/>
  <c r="L195" i="17"/>
  <c r="K195" i="17"/>
  <c r="J195" i="17"/>
  <c r="I195" i="17"/>
  <c r="H195" i="17"/>
  <c r="G195" i="17"/>
  <c r="L194" i="17"/>
  <c r="K194" i="17"/>
  <c r="J194" i="17"/>
  <c r="I194" i="17"/>
  <c r="H194" i="17"/>
  <c r="G194" i="17"/>
  <c r="L180" i="17"/>
  <c r="K180" i="17"/>
  <c r="J180" i="17"/>
  <c r="I180" i="17"/>
  <c r="H180" i="17"/>
  <c r="G180" i="17"/>
  <c r="L181" i="17"/>
  <c r="K181" i="17"/>
  <c r="J181" i="17"/>
  <c r="I181" i="17"/>
  <c r="H181" i="17"/>
  <c r="G181" i="17"/>
  <c r="L177" i="17"/>
  <c r="J177" i="17"/>
  <c r="I177" i="17"/>
  <c r="H177" i="17"/>
  <c r="G177" i="17"/>
  <c r="L176" i="17"/>
  <c r="K176" i="17"/>
  <c r="J176" i="17"/>
  <c r="I176" i="17"/>
  <c r="H176" i="17"/>
  <c r="G176" i="17"/>
  <c r="L175" i="17"/>
  <c r="K175" i="17"/>
  <c r="J175" i="17"/>
  <c r="I175" i="17"/>
  <c r="H175" i="17"/>
  <c r="G175" i="17"/>
  <c r="L165" i="17"/>
  <c r="K165" i="17"/>
  <c r="J165" i="17"/>
  <c r="I165" i="17"/>
  <c r="H165" i="17"/>
  <c r="G165" i="17"/>
  <c r="L172" i="17"/>
  <c r="K172" i="17"/>
  <c r="J172" i="17"/>
  <c r="I172" i="17"/>
  <c r="H172" i="17"/>
  <c r="G172" i="17"/>
  <c r="L171" i="17"/>
  <c r="K171" i="17"/>
  <c r="J171" i="17"/>
  <c r="I171" i="17"/>
  <c r="H171" i="17"/>
  <c r="G171" i="17"/>
  <c r="L169" i="17"/>
  <c r="K169" i="17"/>
  <c r="J169" i="17"/>
  <c r="I169" i="17"/>
  <c r="H169" i="17"/>
  <c r="G169" i="17"/>
  <c r="L168" i="17"/>
  <c r="K168" i="17"/>
  <c r="J168" i="17"/>
  <c r="I168" i="17"/>
  <c r="H168" i="17"/>
  <c r="G168" i="17"/>
  <c r="L167" i="17"/>
  <c r="K167" i="17"/>
  <c r="J167" i="17"/>
  <c r="I167" i="17"/>
  <c r="H167" i="17"/>
  <c r="G167" i="17"/>
  <c r="L166" i="17"/>
  <c r="K166" i="17"/>
  <c r="J166" i="17"/>
  <c r="I166" i="17"/>
  <c r="H166" i="17"/>
  <c r="G166" i="17"/>
  <c r="L170" i="17"/>
  <c r="K170" i="17"/>
  <c r="J170" i="17"/>
  <c r="I170" i="17"/>
  <c r="H170" i="17"/>
  <c r="G170" i="17"/>
  <c r="L164" i="17"/>
  <c r="K164" i="17"/>
  <c r="J164" i="17"/>
  <c r="I164" i="17"/>
  <c r="H164" i="17"/>
  <c r="G164" i="17"/>
  <c r="L174" i="17"/>
  <c r="K174" i="17"/>
  <c r="J174" i="17"/>
  <c r="I174" i="17"/>
  <c r="H174" i="17"/>
  <c r="G174" i="17"/>
  <c r="L163" i="17"/>
  <c r="K163" i="17"/>
  <c r="J163" i="17"/>
  <c r="I163" i="17"/>
  <c r="H163" i="17"/>
  <c r="G163" i="17"/>
  <c r="L162" i="17"/>
  <c r="K162" i="17"/>
  <c r="J162" i="17"/>
  <c r="I162" i="17"/>
  <c r="H162" i="17"/>
  <c r="G162" i="17"/>
  <c r="L161" i="17"/>
  <c r="K161" i="17"/>
  <c r="J161" i="17"/>
  <c r="I161" i="17"/>
  <c r="H161" i="17"/>
  <c r="G161" i="17"/>
  <c r="L173" i="17"/>
  <c r="K173" i="17"/>
  <c r="J173" i="17"/>
  <c r="I173" i="17"/>
  <c r="H173" i="17"/>
  <c r="G173" i="17"/>
  <c r="L160" i="17"/>
  <c r="K160" i="17"/>
  <c r="J160" i="17"/>
  <c r="I160" i="17"/>
  <c r="H160" i="17"/>
  <c r="G160" i="17"/>
  <c r="L156" i="17"/>
  <c r="K156" i="17"/>
  <c r="J156" i="17"/>
  <c r="I156" i="17"/>
  <c r="H156" i="17"/>
  <c r="G156" i="17"/>
  <c r="L158" i="17"/>
  <c r="K158" i="17"/>
  <c r="J158" i="17"/>
  <c r="I158" i="17"/>
  <c r="H158" i="17"/>
  <c r="G158" i="17"/>
  <c r="L157" i="17"/>
  <c r="K157" i="17"/>
  <c r="J157" i="17"/>
  <c r="I157" i="17"/>
  <c r="H157" i="17"/>
  <c r="G157" i="17"/>
  <c r="L155" i="17"/>
  <c r="K155" i="17"/>
  <c r="J155" i="17"/>
  <c r="I155" i="17"/>
  <c r="H155" i="17"/>
  <c r="G155" i="17"/>
  <c r="L154" i="17"/>
  <c r="K154" i="17"/>
  <c r="J154" i="17"/>
  <c r="I154" i="17"/>
  <c r="H154" i="17"/>
  <c r="G154" i="17"/>
  <c r="L153" i="17"/>
  <c r="K153" i="17"/>
  <c r="J153" i="17"/>
  <c r="I153" i="17"/>
  <c r="H153" i="17"/>
  <c r="G153" i="17"/>
  <c r="L151" i="17"/>
  <c r="K151" i="17"/>
  <c r="J151" i="17"/>
  <c r="I151" i="17"/>
  <c r="H151" i="17"/>
  <c r="G151" i="17"/>
  <c r="L152" i="17"/>
  <c r="K152" i="17"/>
  <c r="J152" i="17"/>
  <c r="I152" i="17"/>
  <c r="H152" i="17"/>
  <c r="G152" i="17"/>
  <c r="L159" i="17"/>
  <c r="K159" i="17"/>
  <c r="J159" i="17"/>
  <c r="I159" i="17"/>
  <c r="H159" i="17"/>
  <c r="G159" i="17"/>
  <c r="L150" i="17"/>
  <c r="K150" i="17"/>
  <c r="J150" i="17"/>
  <c r="I150" i="17"/>
  <c r="H150" i="17"/>
  <c r="G150" i="17"/>
  <c r="L149" i="17"/>
  <c r="K149" i="17"/>
  <c r="J149" i="17"/>
  <c r="I149" i="17"/>
  <c r="H149" i="17"/>
  <c r="G149" i="17"/>
  <c r="L148" i="17"/>
  <c r="K148" i="17"/>
  <c r="J148" i="17"/>
  <c r="I148" i="17"/>
  <c r="H148" i="17"/>
  <c r="G148" i="17"/>
  <c r="L147" i="17"/>
  <c r="K147" i="17"/>
  <c r="J147" i="17"/>
  <c r="I147" i="17"/>
  <c r="H147" i="17"/>
  <c r="G147" i="17"/>
  <c r="L146" i="17"/>
  <c r="K146" i="17"/>
  <c r="J146" i="17"/>
  <c r="I146" i="17"/>
  <c r="H146" i="17"/>
  <c r="G146" i="17"/>
  <c r="L145" i="17"/>
  <c r="K145" i="17"/>
  <c r="J145" i="17"/>
  <c r="I145" i="17"/>
  <c r="H145" i="17"/>
  <c r="G145" i="17"/>
  <c r="L144" i="17"/>
  <c r="K144" i="17"/>
  <c r="J144" i="17"/>
  <c r="I144" i="17"/>
  <c r="H144" i="17"/>
  <c r="G144" i="17"/>
  <c r="L143" i="17"/>
  <c r="K143" i="17"/>
  <c r="J143" i="17"/>
  <c r="I143" i="17"/>
  <c r="H143" i="17"/>
  <c r="G143" i="17"/>
  <c r="L142" i="17"/>
  <c r="K142" i="17"/>
  <c r="J142" i="17"/>
  <c r="I142" i="17"/>
  <c r="H142" i="17"/>
  <c r="G142" i="17"/>
  <c r="L141" i="17"/>
  <c r="K141" i="17"/>
  <c r="J141" i="17"/>
  <c r="I141" i="17"/>
  <c r="H141" i="17"/>
  <c r="G141" i="17"/>
  <c r="L140" i="17"/>
  <c r="K140" i="17"/>
  <c r="J140" i="17"/>
  <c r="I140" i="17"/>
  <c r="H140" i="17"/>
  <c r="G140" i="17"/>
  <c r="L139" i="17"/>
  <c r="K139" i="17"/>
  <c r="J139" i="17"/>
  <c r="I139" i="17"/>
  <c r="H139" i="17"/>
  <c r="G139" i="17"/>
  <c r="L126" i="17"/>
  <c r="K126" i="17"/>
  <c r="J126" i="17"/>
  <c r="I126" i="17"/>
  <c r="H126" i="17"/>
  <c r="G126" i="17"/>
  <c r="J136" i="17"/>
  <c r="I136" i="17"/>
  <c r="H136" i="17"/>
  <c r="G136" i="17"/>
  <c r="L135" i="17"/>
  <c r="J135" i="17"/>
  <c r="I135" i="17"/>
  <c r="H135" i="17"/>
  <c r="G135" i="17"/>
  <c r="J134" i="17"/>
  <c r="I134" i="17"/>
  <c r="H134" i="17"/>
  <c r="G134" i="17"/>
  <c r="L127" i="17"/>
  <c r="I127" i="17"/>
  <c r="H127" i="17"/>
  <c r="G127" i="17"/>
  <c r="L133" i="17"/>
  <c r="I133" i="17"/>
  <c r="H133" i="17"/>
  <c r="G133" i="17"/>
  <c r="L132" i="17"/>
  <c r="J132" i="17"/>
  <c r="I132" i="17"/>
  <c r="H132" i="17"/>
  <c r="G132" i="17"/>
  <c r="I131" i="17"/>
  <c r="H131" i="17"/>
  <c r="G131" i="17"/>
  <c r="I129" i="17"/>
  <c r="H129" i="17"/>
  <c r="G129" i="17"/>
  <c r="L128" i="17"/>
  <c r="J128" i="17"/>
  <c r="I128" i="17"/>
  <c r="H128" i="17"/>
  <c r="G128" i="17"/>
  <c r="I138" i="17"/>
  <c r="H138" i="17"/>
  <c r="G138" i="17"/>
  <c r="L137" i="17"/>
  <c r="J137" i="17"/>
  <c r="I137" i="17"/>
  <c r="H137" i="17"/>
  <c r="G137" i="17"/>
  <c r="L130" i="17"/>
  <c r="K130" i="17"/>
  <c r="J130" i="17"/>
  <c r="I130" i="17"/>
  <c r="H130" i="17"/>
  <c r="G130" i="17"/>
  <c r="L124" i="17"/>
  <c r="I124" i="17"/>
  <c r="H124" i="17"/>
  <c r="G124" i="17"/>
  <c r="L125" i="17"/>
  <c r="K125" i="17"/>
  <c r="J125" i="17"/>
  <c r="I125" i="17"/>
  <c r="H125" i="17"/>
  <c r="G125" i="17"/>
  <c r="L123" i="17"/>
  <c r="K123" i="17"/>
  <c r="J123" i="17"/>
  <c r="I123" i="17"/>
  <c r="H123" i="17"/>
  <c r="G123" i="17"/>
  <c r="L117" i="17"/>
  <c r="K117" i="17"/>
  <c r="J117" i="17"/>
  <c r="I117" i="17"/>
  <c r="H117" i="17"/>
  <c r="G117" i="17"/>
  <c r="K120" i="17"/>
  <c r="J120" i="17"/>
  <c r="I120" i="17"/>
  <c r="H120" i="17"/>
  <c r="G120" i="17"/>
  <c r="L116" i="17"/>
  <c r="K116" i="17"/>
  <c r="J116" i="17"/>
  <c r="I116" i="17"/>
  <c r="H116" i="17"/>
  <c r="G116" i="17"/>
  <c r="L122" i="17"/>
  <c r="K122" i="17"/>
  <c r="J122" i="17"/>
  <c r="I122" i="17"/>
  <c r="H122" i="17"/>
  <c r="G122" i="17"/>
  <c r="L119" i="17"/>
  <c r="K119" i="17"/>
  <c r="J119" i="17"/>
  <c r="I119" i="17"/>
  <c r="H119" i="17"/>
  <c r="G119" i="17"/>
  <c r="L121" i="17"/>
  <c r="K121" i="17"/>
  <c r="J121" i="17"/>
  <c r="I121" i="17"/>
  <c r="H121" i="17"/>
  <c r="G121" i="17"/>
  <c r="L118" i="17"/>
  <c r="K118" i="17"/>
  <c r="J118" i="17"/>
  <c r="I118" i="17"/>
  <c r="H118" i="17"/>
  <c r="G118" i="17"/>
  <c r="L115" i="17"/>
  <c r="K115" i="17"/>
  <c r="J115" i="17"/>
  <c r="I115" i="17"/>
  <c r="H115" i="17"/>
  <c r="G115" i="17"/>
  <c r="L114" i="17"/>
  <c r="K114" i="17"/>
  <c r="J114" i="17"/>
  <c r="I114" i="17"/>
  <c r="H114" i="17"/>
  <c r="G114" i="17"/>
  <c r="L104" i="17"/>
  <c r="K104" i="17"/>
  <c r="J104" i="17"/>
  <c r="I104" i="17"/>
  <c r="H104" i="17"/>
  <c r="G104" i="17"/>
  <c r="L112" i="17"/>
  <c r="K112" i="17"/>
  <c r="J112" i="17"/>
  <c r="I112" i="17"/>
  <c r="H112" i="17"/>
  <c r="G112" i="17"/>
  <c r="L111" i="17"/>
  <c r="K111" i="17"/>
  <c r="J111" i="17"/>
  <c r="I111" i="17"/>
  <c r="H111" i="17"/>
  <c r="G111" i="17"/>
  <c r="J107" i="17"/>
  <c r="I107" i="17"/>
  <c r="H107" i="17"/>
  <c r="G107" i="17"/>
  <c r="L110" i="17"/>
  <c r="K110" i="17"/>
  <c r="J110" i="17"/>
  <c r="I110" i="17"/>
  <c r="H110" i="17"/>
  <c r="G110" i="17"/>
  <c r="L109" i="17"/>
  <c r="K109" i="17"/>
  <c r="J109" i="17"/>
  <c r="I109" i="17"/>
  <c r="H109" i="17"/>
  <c r="G109" i="17"/>
  <c r="L105" i="17"/>
  <c r="K105" i="17"/>
  <c r="J105" i="17"/>
  <c r="I105" i="17"/>
  <c r="H105" i="17"/>
  <c r="G105" i="17"/>
  <c r="L113" i="17"/>
  <c r="K113" i="17"/>
  <c r="J113" i="17"/>
  <c r="I113" i="17"/>
  <c r="H113" i="17"/>
  <c r="G113" i="17"/>
  <c r="L106" i="17"/>
  <c r="K106" i="17"/>
  <c r="J106" i="17"/>
  <c r="I106" i="17"/>
  <c r="H106" i="17"/>
  <c r="G106" i="17"/>
  <c r="L108" i="17"/>
  <c r="K108" i="17"/>
  <c r="J108" i="17"/>
  <c r="I108" i="17"/>
  <c r="H108" i="17"/>
  <c r="G108" i="17"/>
  <c r="L103" i="17"/>
  <c r="K103" i="17"/>
  <c r="J103" i="17"/>
  <c r="I103" i="17"/>
  <c r="H103" i="17"/>
  <c r="G103" i="17"/>
  <c r="L102" i="17"/>
  <c r="K102" i="17"/>
  <c r="J102" i="17"/>
  <c r="I102" i="17"/>
  <c r="H102" i="17"/>
  <c r="G102" i="17"/>
  <c r="L101" i="17"/>
  <c r="K101" i="17"/>
  <c r="J101" i="17"/>
  <c r="I101" i="17"/>
  <c r="H101" i="17"/>
  <c r="G101" i="17"/>
  <c r="L100" i="17"/>
  <c r="K100" i="17"/>
  <c r="J100" i="17"/>
  <c r="I100" i="17"/>
  <c r="H100" i="17"/>
  <c r="G100" i="17"/>
  <c r="L98" i="17"/>
  <c r="K98" i="17"/>
  <c r="J98" i="17"/>
  <c r="I98" i="17"/>
  <c r="H98" i="17"/>
  <c r="G98" i="17"/>
  <c r="L97" i="17"/>
  <c r="K97" i="17"/>
  <c r="J97" i="17"/>
  <c r="I97" i="17"/>
  <c r="H97" i="17"/>
  <c r="G97" i="17"/>
  <c r="L99" i="17"/>
  <c r="K99" i="17"/>
  <c r="J99" i="17"/>
  <c r="I99" i="17"/>
  <c r="H99" i="17"/>
  <c r="G99" i="17"/>
  <c r="L96" i="17"/>
  <c r="K96" i="17"/>
  <c r="J96" i="17"/>
  <c r="I96" i="17"/>
  <c r="H96" i="17"/>
  <c r="G96" i="17"/>
  <c r="L93" i="17"/>
  <c r="K93" i="17"/>
  <c r="J93" i="17"/>
  <c r="I93" i="17"/>
  <c r="H93" i="17"/>
  <c r="G93" i="17"/>
  <c r="L91" i="17"/>
  <c r="K91" i="17"/>
  <c r="J91" i="17"/>
  <c r="I91" i="17"/>
  <c r="H91" i="17"/>
  <c r="G91" i="17"/>
  <c r="L95" i="17"/>
  <c r="K95" i="17"/>
  <c r="J95" i="17"/>
  <c r="I95" i="17"/>
  <c r="H95" i="17"/>
  <c r="G95" i="17"/>
  <c r="L94" i="17"/>
  <c r="K94" i="17"/>
  <c r="J94" i="17"/>
  <c r="I94" i="17"/>
  <c r="H94" i="17"/>
  <c r="G94" i="17"/>
  <c r="L90" i="17"/>
  <c r="K90" i="17"/>
  <c r="J90" i="17"/>
  <c r="I90" i="17"/>
  <c r="H90" i="17"/>
  <c r="G90" i="17"/>
  <c r="L92" i="17"/>
  <c r="K92" i="17"/>
  <c r="J92" i="17"/>
  <c r="I92" i="17"/>
  <c r="H92" i="17"/>
  <c r="G92" i="17"/>
  <c r="L89" i="17"/>
  <c r="K89" i="17"/>
  <c r="J89" i="17"/>
  <c r="I89" i="17"/>
  <c r="H89" i="17"/>
  <c r="G89" i="17"/>
  <c r="L88" i="17"/>
  <c r="K88" i="17"/>
  <c r="J88" i="17"/>
  <c r="I88" i="17"/>
  <c r="H88" i="17"/>
  <c r="G88" i="17"/>
  <c r="L79" i="17"/>
  <c r="K79" i="17"/>
  <c r="J79" i="17"/>
  <c r="I79" i="17"/>
  <c r="H79" i="17"/>
  <c r="G79" i="17"/>
  <c r="L85" i="17"/>
  <c r="K85" i="17"/>
  <c r="J85" i="17"/>
  <c r="I85" i="17"/>
  <c r="H85" i="17"/>
  <c r="G85" i="17"/>
  <c r="L86" i="17"/>
  <c r="K86" i="17"/>
  <c r="J86" i="17"/>
  <c r="I86" i="17"/>
  <c r="H86" i="17"/>
  <c r="G86" i="17"/>
  <c r="L83" i="17"/>
  <c r="J83" i="17"/>
  <c r="I83" i="17"/>
  <c r="H83" i="17"/>
  <c r="G83" i="17"/>
  <c r="L77" i="17"/>
  <c r="K77" i="17"/>
  <c r="J77" i="17"/>
  <c r="I77" i="17"/>
  <c r="H77" i="17"/>
  <c r="G77" i="17"/>
  <c r="L84" i="17"/>
  <c r="J84" i="17"/>
  <c r="I84" i="17"/>
  <c r="H84" i="17"/>
  <c r="G84" i="17"/>
  <c r="I82" i="17"/>
  <c r="H82" i="17"/>
  <c r="G82" i="17"/>
  <c r="I81" i="17"/>
  <c r="H81" i="17"/>
  <c r="G81" i="17"/>
  <c r="L74" i="17"/>
  <c r="K74" i="17"/>
  <c r="J74" i="17"/>
  <c r="I74" i="17"/>
  <c r="H74" i="17"/>
  <c r="G74" i="17"/>
  <c r="I73" i="17"/>
  <c r="H73" i="17"/>
  <c r="G73" i="17"/>
  <c r="L80" i="17"/>
  <c r="K80" i="17"/>
  <c r="J80" i="17"/>
  <c r="I80" i="17"/>
  <c r="H80" i="17"/>
  <c r="G80" i="17"/>
  <c r="I72" i="17"/>
  <c r="H72" i="17"/>
  <c r="G72" i="17"/>
  <c r="I87" i="17"/>
  <c r="H87" i="17"/>
  <c r="G87" i="17"/>
  <c r="L76" i="17"/>
  <c r="K76" i="17"/>
  <c r="J76" i="17"/>
  <c r="I76" i="17"/>
  <c r="H76" i="17"/>
  <c r="G76" i="17"/>
  <c r="L75" i="17"/>
  <c r="K75" i="17"/>
  <c r="J75" i="17"/>
  <c r="I75" i="17"/>
  <c r="H75" i="17"/>
  <c r="G75" i="17"/>
  <c r="L78" i="17"/>
  <c r="J78" i="17"/>
  <c r="I78" i="17"/>
  <c r="H78" i="17"/>
  <c r="G78" i="17"/>
  <c r="L70" i="17"/>
  <c r="K70" i="17"/>
  <c r="J70" i="17"/>
  <c r="I70" i="17"/>
  <c r="H70" i="17"/>
  <c r="G70" i="17"/>
  <c r="L71" i="17"/>
  <c r="K71" i="17"/>
  <c r="J71" i="17"/>
  <c r="I71" i="17"/>
  <c r="H71" i="17"/>
  <c r="G71" i="17"/>
  <c r="L69" i="17"/>
  <c r="K69" i="17"/>
  <c r="J69" i="17"/>
  <c r="I69" i="17"/>
  <c r="H69" i="17"/>
  <c r="G69" i="17"/>
  <c r="I68" i="17"/>
  <c r="H68" i="17"/>
  <c r="G68" i="17"/>
  <c r="L67" i="17"/>
  <c r="K67" i="17"/>
  <c r="J67" i="17"/>
  <c r="I67" i="17"/>
  <c r="H67" i="17"/>
  <c r="G67" i="17"/>
  <c r="L66" i="17"/>
  <c r="K66" i="17"/>
  <c r="J66" i="17"/>
  <c r="I66" i="17"/>
  <c r="H66" i="17"/>
  <c r="G66" i="17"/>
  <c r="L63" i="17"/>
  <c r="K63" i="17"/>
  <c r="J63" i="17"/>
  <c r="I63" i="17"/>
  <c r="H63" i="17"/>
  <c r="G63" i="17"/>
  <c r="L64" i="17"/>
  <c r="K64" i="17"/>
  <c r="J64" i="17"/>
  <c r="I64" i="17"/>
  <c r="H64" i="17"/>
  <c r="G64" i="17"/>
  <c r="L65" i="17"/>
  <c r="K65" i="17"/>
  <c r="J65" i="17"/>
  <c r="I65" i="17"/>
  <c r="H65" i="17"/>
  <c r="G65" i="17"/>
  <c r="L62" i="17"/>
  <c r="K62" i="17"/>
  <c r="J62" i="17"/>
  <c r="I62" i="17"/>
  <c r="H62" i="17"/>
  <c r="G62" i="17"/>
  <c r="L61" i="17"/>
  <c r="K61" i="17"/>
  <c r="J61" i="17"/>
  <c r="I61" i="17"/>
  <c r="H61" i="17"/>
  <c r="G61" i="17"/>
  <c r="L55" i="17"/>
  <c r="K55" i="17"/>
  <c r="J55" i="17"/>
  <c r="I55" i="17"/>
  <c r="H55" i="17"/>
  <c r="G55" i="17"/>
  <c r="L60" i="17"/>
  <c r="K60" i="17"/>
  <c r="J60" i="17"/>
  <c r="I60" i="17"/>
  <c r="H60" i="17"/>
  <c r="G60" i="17"/>
  <c r="L59" i="17"/>
  <c r="K59" i="17"/>
  <c r="J59" i="17"/>
  <c r="I59" i="17"/>
  <c r="H59" i="17"/>
  <c r="G59" i="17"/>
  <c r="L58" i="17"/>
  <c r="K58" i="17"/>
  <c r="J58" i="17"/>
  <c r="I58" i="17"/>
  <c r="H58" i="17"/>
  <c r="G58" i="17"/>
  <c r="L57" i="17"/>
  <c r="K57" i="17"/>
  <c r="J57" i="17"/>
  <c r="I57" i="17"/>
  <c r="H57" i="17"/>
  <c r="G57" i="17"/>
  <c r="L56" i="17"/>
  <c r="K56" i="17"/>
  <c r="J56" i="17"/>
  <c r="I56" i="17"/>
  <c r="H56" i="17"/>
  <c r="G56" i="17"/>
  <c r="L54" i="17"/>
  <c r="K54" i="17"/>
  <c r="J54" i="17"/>
  <c r="I54" i="17"/>
  <c r="H54" i="17"/>
  <c r="G54" i="17"/>
  <c r="L53" i="17"/>
  <c r="K53" i="17"/>
  <c r="J53" i="17"/>
  <c r="I53" i="17"/>
  <c r="H53" i="17"/>
  <c r="G53" i="17"/>
  <c r="L52" i="17"/>
  <c r="K52" i="17"/>
  <c r="J52" i="17"/>
  <c r="I52" i="17"/>
  <c r="H52" i="17"/>
  <c r="G52" i="17"/>
  <c r="L40" i="17"/>
  <c r="K40" i="17"/>
  <c r="J40" i="17"/>
  <c r="I40" i="17"/>
  <c r="H40" i="17"/>
  <c r="G40" i="17"/>
  <c r="L50" i="17"/>
  <c r="K50" i="17"/>
  <c r="J50" i="17"/>
  <c r="I50" i="17"/>
  <c r="H50" i="17"/>
  <c r="G50" i="17"/>
  <c r="L49" i="17"/>
  <c r="K49" i="17"/>
  <c r="J49" i="17"/>
  <c r="I49" i="17"/>
  <c r="H49" i="17"/>
  <c r="G49" i="17"/>
  <c r="L48" i="17"/>
  <c r="K48" i="17"/>
  <c r="J48" i="17"/>
  <c r="I48" i="17"/>
  <c r="H48" i="17"/>
  <c r="G48" i="17"/>
  <c r="L41" i="17"/>
  <c r="K41" i="17"/>
  <c r="J41" i="17"/>
  <c r="I41" i="17"/>
  <c r="H41" i="17"/>
  <c r="G41" i="17"/>
  <c r="L47" i="17"/>
  <c r="K47" i="17"/>
  <c r="J47" i="17"/>
  <c r="I47" i="17"/>
  <c r="H47" i="17"/>
  <c r="G47" i="17"/>
  <c r="L46" i="17"/>
  <c r="K46" i="17"/>
  <c r="J46" i="17"/>
  <c r="I46" i="17"/>
  <c r="H46" i="17"/>
  <c r="G46" i="17"/>
  <c r="L45" i="17"/>
  <c r="K45" i="17"/>
  <c r="J45" i="17"/>
  <c r="I45" i="17"/>
  <c r="H45" i="17"/>
  <c r="G45" i="17"/>
  <c r="L44" i="17"/>
  <c r="K44" i="17"/>
  <c r="J44" i="17"/>
  <c r="I44" i="17"/>
  <c r="H44" i="17"/>
  <c r="G44" i="17"/>
  <c r="L43" i="17"/>
  <c r="K43" i="17"/>
  <c r="J43" i="17"/>
  <c r="I43" i="17"/>
  <c r="H43" i="17"/>
  <c r="G43" i="17"/>
  <c r="J42" i="17"/>
  <c r="I42" i="17"/>
  <c r="H42" i="17"/>
  <c r="G42" i="17"/>
  <c r="L51" i="17"/>
  <c r="K51" i="17"/>
  <c r="J51" i="17"/>
  <c r="I51" i="17"/>
  <c r="H51" i="17"/>
  <c r="G51" i="17"/>
  <c r="L39" i="17"/>
  <c r="K39" i="17"/>
  <c r="J39" i="17"/>
  <c r="I39" i="17"/>
  <c r="H39" i="17"/>
  <c r="G39" i="17"/>
  <c r="L38" i="17"/>
  <c r="K38" i="17"/>
  <c r="J38" i="17"/>
  <c r="I38" i="17"/>
  <c r="H38" i="17"/>
  <c r="G38" i="17"/>
  <c r="L37" i="17"/>
  <c r="K37" i="17"/>
  <c r="J37" i="17"/>
  <c r="I37" i="17"/>
  <c r="H37" i="17"/>
  <c r="G37" i="17"/>
  <c r="L36" i="17"/>
  <c r="K36" i="17"/>
  <c r="J36" i="17"/>
  <c r="I36" i="17"/>
  <c r="H36" i="17"/>
  <c r="G36" i="17"/>
  <c r="L34" i="17"/>
  <c r="K34" i="17"/>
  <c r="J34" i="17"/>
  <c r="I34" i="17"/>
  <c r="H34" i="17"/>
  <c r="G34" i="17"/>
  <c r="L30" i="17"/>
  <c r="K30" i="17"/>
  <c r="J30" i="17"/>
  <c r="I30" i="17"/>
  <c r="H30" i="17"/>
  <c r="G30" i="17"/>
  <c r="L33" i="17"/>
  <c r="K33" i="17"/>
  <c r="J33" i="17"/>
  <c r="I33" i="17"/>
  <c r="H33" i="17"/>
  <c r="G33" i="17"/>
  <c r="L31" i="17"/>
  <c r="K31" i="17"/>
  <c r="J31" i="17"/>
  <c r="I31" i="17"/>
  <c r="H31" i="17"/>
  <c r="G31" i="17"/>
  <c r="L32" i="17"/>
  <c r="K32" i="17"/>
  <c r="J32" i="17"/>
  <c r="I32" i="17"/>
  <c r="H32" i="17"/>
  <c r="G32" i="17"/>
  <c r="L29" i="17"/>
  <c r="K29" i="17"/>
  <c r="J29" i="17"/>
  <c r="I29" i="17"/>
  <c r="H29" i="17"/>
  <c r="G29" i="17"/>
  <c r="L35" i="17"/>
  <c r="K35" i="17"/>
  <c r="J35" i="17"/>
  <c r="I35" i="17"/>
  <c r="H35" i="17"/>
  <c r="G35" i="17"/>
  <c r="L28" i="17"/>
  <c r="K28" i="17"/>
  <c r="J28" i="17"/>
  <c r="I28" i="17"/>
  <c r="H28" i="17"/>
  <c r="G28" i="17"/>
  <c r="L12" i="17"/>
  <c r="K12" i="17"/>
  <c r="J12" i="17"/>
  <c r="I12" i="17"/>
  <c r="H12" i="17"/>
  <c r="G12" i="17"/>
  <c r="L16" i="17"/>
  <c r="K16" i="17"/>
  <c r="J16" i="17"/>
  <c r="I16" i="17"/>
  <c r="H16" i="17"/>
  <c r="G16" i="17"/>
  <c r="L15" i="17"/>
  <c r="K15" i="17"/>
  <c r="J15" i="17"/>
  <c r="I15" i="17"/>
  <c r="H15" i="17"/>
  <c r="G15" i="17"/>
  <c r="L14" i="17"/>
  <c r="K14" i="17"/>
  <c r="J14" i="17"/>
  <c r="I14" i="17"/>
  <c r="H14" i="17"/>
  <c r="G14" i="17"/>
  <c r="L26" i="17"/>
  <c r="K26" i="17"/>
  <c r="J26" i="17"/>
  <c r="I26" i="17"/>
  <c r="H26" i="17"/>
  <c r="G26" i="17"/>
  <c r="L27" i="17"/>
  <c r="K27" i="17"/>
  <c r="J27" i="17"/>
  <c r="I27" i="17"/>
  <c r="H27" i="17"/>
  <c r="G27" i="17"/>
  <c r="L24" i="17"/>
  <c r="K24" i="17"/>
  <c r="J24" i="17"/>
  <c r="I24" i="17"/>
  <c r="H24" i="17"/>
  <c r="G24" i="17"/>
  <c r="L8" i="17"/>
  <c r="K8" i="17"/>
  <c r="J8" i="17"/>
  <c r="I8" i="17"/>
  <c r="H8" i="17"/>
  <c r="G8" i="17"/>
  <c r="L23" i="17"/>
  <c r="K23" i="17"/>
  <c r="J23" i="17"/>
  <c r="I23" i="17"/>
  <c r="H23" i="17"/>
  <c r="G23" i="17"/>
  <c r="L22" i="17"/>
  <c r="K22" i="17"/>
  <c r="J22" i="17"/>
  <c r="I22" i="17"/>
  <c r="H22" i="17"/>
  <c r="G22" i="17"/>
  <c r="L21" i="17"/>
  <c r="K21" i="17"/>
  <c r="J21" i="17"/>
  <c r="I21" i="17"/>
  <c r="H21" i="17"/>
  <c r="G21" i="17"/>
  <c r="L20" i="17"/>
  <c r="K20" i="17"/>
  <c r="J20" i="17"/>
  <c r="I20" i="17"/>
  <c r="H20" i="17"/>
  <c r="G20" i="17"/>
  <c r="L19" i="17"/>
  <c r="K19" i="17"/>
  <c r="J19" i="17"/>
  <c r="I19" i="17"/>
  <c r="H19" i="17"/>
  <c r="G19" i="17"/>
  <c r="L18" i="17"/>
  <c r="K18" i="17"/>
  <c r="J18" i="17"/>
  <c r="I18" i="17"/>
  <c r="H18" i="17"/>
  <c r="G18" i="17"/>
  <c r="L17" i="17"/>
  <c r="K17" i="17"/>
  <c r="J17" i="17"/>
  <c r="I17" i="17"/>
  <c r="H17" i="17"/>
  <c r="G17" i="17"/>
  <c r="L25" i="17"/>
  <c r="K25" i="17"/>
  <c r="J25" i="17"/>
  <c r="I25" i="17"/>
  <c r="H25" i="17"/>
  <c r="G25" i="17"/>
  <c r="L13" i="17"/>
  <c r="K13" i="17"/>
  <c r="J13" i="17"/>
  <c r="I13" i="17"/>
  <c r="H13" i="17"/>
  <c r="G13" i="17"/>
  <c r="L11" i="17"/>
  <c r="K11" i="17"/>
  <c r="J11" i="17"/>
  <c r="I11" i="17"/>
  <c r="H11" i="17"/>
  <c r="G11" i="17"/>
  <c r="L10" i="17"/>
  <c r="K10" i="17"/>
  <c r="J10" i="17"/>
  <c r="I10" i="17"/>
  <c r="H10" i="17"/>
  <c r="G10" i="17"/>
  <c r="L9" i="17"/>
  <c r="K9" i="17"/>
  <c r="J9" i="17"/>
  <c r="I9" i="17"/>
  <c r="H9" i="17"/>
  <c r="G9" i="17"/>
  <c r="L7" i="17"/>
  <c r="K7" i="17"/>
  <c r="J7" i="17"/>
  <c r="I7" i="17"/>
  <c r="H7" i="17"/>
  <c r="G7" i="17"/>
  <c r="L6" i="17"/>
  <c r="K6" i="17"/>
  <c r="J6" i="17"/>
  <c r="I6" i="17"/>
  <c r="H6" i="17"/>
  <c r="G6" i="17"/>
  <c r="L4" i="17"/>
  <c r="K4" i="17"/>
  <c r="J4" i="17"/>
  <c r="I4" i="17"/>
  <c r="H4" i="17"/>
  <c r="G4" i="17"/>
  <c r="L3" i="17"/>
  <c r="K3" i="17"/>
  <c r="J3" i="17"/>
  <c r="I3" i="17"/>
  <c r="H3" i="17"/>
  <c r="G3" i="17"/>
  <c r="L2" i="17"/>
  <c r="K2" i="17"/>
  <c r="J2" i="17"/>
  <c r="I2" i="17"/>
  <c r="H2" i="17"/>
  <c r="G2" i="17"/>
  <c r="M5" i="8" l="1"/>
  <c r="N6" i="15" l="1"/>
  <c r="N7" i="15"/>
  <c r="N8" i="15"/>
  <c r="N9" i="15"/>
  <c r="N10" i="15"/>
  <c r="N5" i="15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5" i="11"/>
  <c r="M6" i="8"/>
  <c r="M7" i="8"/>
  <c r="M8" i="8"/>
  <c r="M20" i="16" l="1"/>
  <c r="M19" i="16" l="1"/>
  <c r="M21" i="16"/>
  <c r="H6" i="15" l="1"/>
  <c r="I6" i="15"/>
  <c r="J6" i="15"/>
  <c r="K6" i="15"/>
  <c r="L6" i="15"/>
  <c r="M6" i="15"/>
  <c r="H7" i="15"/>
  <c r="I7" i="15"/>
  <c r="J7" i="15"/>
  <c r="K7" i="15"/>
  <c r="L7" i="15"/>
  <c r="M7" i="15"/>
  <c r="H8" i="15"/>
  <c r="I8" i="15"/>
  <c r="J8" i="15"/>
  <c r="K8" i="15"/>
  <c r="L8" i="15"/>
  <c r="M8" i="15"/>
  <c r="H9" i="15"/>
  <c r="I9" i="15"/>
  <c r="J9" i="15"/>
  <c r="K9" i="15"/>
  <c r="L9" i="15"/>
  <c r="M9" i="15"/>
  <c r="H10" i="15"/>
  <c r="I10" i="15"/>
  <c r="J10" i="15"/>
  <c r="K10" i="15"/>
  <c r="L10" i="15"/>
  <c r="M10" i="15"/>
  <c r="M5" i="15"/>
  <c r="L5" i="15"/>
  <c r="K5" i="15"/>
  <c r="J5" i="15"/>
  <c r="I5" i="15"/>
  <c r="H5" i="15"/>
  <c r="G6" i="11"/>
  <c r="H6" i="11"/>
  <c r="I6" i="11"/>
  <c r="J6" i="11"/>
  <c r="K6" i="11"/>
  <c r="L6" i="11"/>
  <c r="G7" i="11"/>
  <c r="H7" i="11"/>
  <c r="I7" i="11"/>
  <c r="J7" i="11"/>
  <c r="K7" i="11"/>
  <c r="L7" i="11"/>
  <c r="G8" i="11"/>
  <c r="H8" i="11"/>
  <c r="I8" i="11"/>
  <c r="J8" i="11"/>
  <c r="K8" i="11"/>
  <c r="L8" i="11"/>
  <c r="G9" i="11"/>
  <c r="H9" i="11"/>
  <c r="I9" i="11"/>
  <c r="J9" i="11"/>
  <c r="K9" i="11"/>
  <c r="L9" i="11"/>
  <c r="G10" i="11"/>
  <c r="H10" i="11"/>
  <c r="I10" i="11"/>
  <c r="J10" i="11"/>
  <c r="K10" i="11"/>
  <c r="L10" i="11"/>
  <c r="G11" i="11"/>
  <c r="H11" i="11"/>
  <c r="I11" i="11"/>
  <c r="J11" i="11"/>
  <c r="K11" i="11"/>
  <c r="L11" i="11"/>
  <c r="G12" i="11"/>
  <c r="H12" i="11"/>
  <c r="I12" i="11"/>
  <c r="J12" i="11"/>
  <c r="K12" i="11"/>
  <c r="L12" i="11"/>
  <c r="G13" i="11"/>
  <c r="H13" i="11"/>
  <c r="I13" i="11"/>
  <c r="J13" i="11"/>
  <c r="K13" i="11"/>
  <c r="L13" i="11"/>
  <c r="G14" i="11"/>
  <c r="H14" i="11"/>
  <c r="I14" i="11"/>
  <c r="J14" i="11"/>
  <c r="K14" i="11"/>
  <c r="L14" i="11"/>
  <c r="G15" i="11"/>
  <c r="H15" i="11"/>
  <c r="I15" i="11"/>
  <c r="J15" i="11"/>
  <c r="K15" i="11"/>
  <c r="L15" i="11"/>
  <c r="G16" i="11"/>
  <c r="H16" i="11"/>
  <c r="I16" i="11"/>
  <c r="J16" i="11"/>
  <c r="K16" i="11"/>
  <c r="L16" i="11"/>
  <c r="G17" i="11"/>
  <c r="H17" i="11"/>
  <c r="I17" i="11"/>
  <c r="J17" i="11"/>
  <c r="K17" i="11"/>
  <c r="L17" i="11"/>
  <c r="G18" i="11"/>
  <c r="H18" i="11"/>
  <c r="I18" i="11"/>
  <c r="J18" i="11"/>
  <c r="K18" i="11"/>
  <c r="L18" i="11"/>
  <c r="G19" i="11"/>
  <c r="H19" i="11"/>
  <c r="I19" i="11"/>
  <c r="J19" i="11"/>
  <c r="K19" i="11"/>
  <c r="L19" i="11"/>
  <c r="G20" i="11"/>
  <c r="H20" i="11"/>
  <c r="I20" i="11"/>
  <c r="J20" i="11"/>
  <c r="K20" i="11"/>
  <c r="L20" i="11"/>
  <c r="G21" i="11"/>
  <c r="H21" i="11"/>
  <c r="I21" i="11"/>
  <c r="J21" i="11"/>
  <c r="K21" i="11"/>
  <c r="L21" i="11"/>
  <c r="G22" i="11"/>
  <c r="H22" i="11"/>
  <c r="I22" i="11"/>
  <c r="J22" i="11"/>
  <c r="K22" i="11"/>
  <c r="L22" i="11"/>
  <c r="G23" i="11"/>
  <c r="H23" i="11"/>
  <c r="I23" i="11"/>
  <c r="J23" i="11"/>
  <c r="K23" i="11"/>
  <c r="G24" i="11"/>
  <c r="H24" i="11"/>
  <c r="I24" i="11"/>
  <c r="J24" i="11"/>
  <c r="K24" i="11"/>
  <c r="G25" i="11"/>
  <c r="H25" i="11"/>
  <c r="I25" i="11"/>
  <c r="J25" i="11"/>
  <c r="K25" i="11"/>
  <c r="L5" i="11"/>
  <c r="K5" i="11"/>
  <c r="J5" i="11"/>
  <c r="I5" i="11"/>
  <c r="H5" i="11"/>
  <c r="G5" i="11"/>
  <c r="G6" i="8"/>
  <c r="H6" i="8"/>
  <c r="I6" i="8"/>
  <c r="J6" i="8"/>
  <c r="K6" i="8"/>
  <c r="L6" i="8"/>
  <c r="G7" i="8"/>
  <c r="H7" i="8"/>
  <c r="I7" i="8"/>
  <c r="J7" i="8"/>
  <c r="K7" i="8"/>
  <c r="L7" i="8"/>
  <c r="G8" i="8"/>
  <c r="H8" i="8"/>
  <c r="I8" i="8"/>
  <c r="J8" i="8"/>
  <c r="K8" i="8"/>
  <c r="L8" i="8"/>
  <c r="L5" i="8"/>
  <c r="K5" i="8"/>
  <c r="J5" i="8"/>
  <c r="I5" i="8"/>
  <c r="H5" i="8"/>
  <c r="G5" i="8"/>
  <c r="H7" i="16"/>
  <c r="I7" i="16"/>
  <c r="J7" i="16"/>
  <c r="K7" i="16"/>
  <c r="L7" i="16"/>
  <c r="M7" i="16"/>
  <c r="H8" i="16"/>
  <c r="I8" i="16"/>
  <c r="J8" i="16"/>
  <c r="K8" i="16"/>
  <c r="L8" i="16"/>
  <c r="M8" i="16"/>
  <c r="H9" i="16"/>
  <c r="I9" i="16"/>
  <c r="J9" i="16"/>
  <c r="K9" i="16"/>
  <c r="L9" i="16"/>
  <c r="M9" i="16"/>
  <c r="H10" i="16"/>
  <c r="I10" i="16"/>
  <c r="J10" i="16"/>
  <c r="K10" i="16"/>
  <c r="L10" i="16"/>
  <c r="M10" i="16"/>
  <c r="H11" i="16"/>
  <c r="I11" i="16"/>
  <c r="J11" i="16"/>
  <c r="K11" i="16"/>
  <c r="L11" i="16"/>
  <c r="M11" i="16"/>
  <c r="H12" i="16"/>
  <c r="I12" i="16"/>
  <c r="J12" i="16"/>
  <c r="K12" i="16"/>
  <c r="L12" i="16"/>
  <c r="M12" i="16"/>
  <c r="H13" i="16"/>
  <c r="I13" i="16"/>
  <c r="J13" i="16"/>
  <c r="K13" i="16"/>
  <c r="L13" i="16"/>
  <c r="M13" i="16"/>
  <c r="H14" i="16"/>
  <c r="I14" i="16"/>
  <c r="J14" i="16"/>
  <c r="K14" i="16"/>
  <c r="L14" i="16"/>
  <c r="M14" i="16"/>
  <c r="H15" i="16"/>
  <c r="I15" i="16"/>
  <c r="J15" i="16"/>
  <c r="K15" i="16"/>
  <c r="L15" i="16"/>
  <c r="M15" i="16"/>
  <c r="H16" i="16"/>
  <c r="I16" i="16"/>
  <c r="J16" i="16"/>
  <c r="K16" i="16"/>
  <c r="L16" i="16"/>
  <c r="M16" i="16"/>
  <c r="H17" i="16"/>
  <c r="I17" i="16"/>
  <c r="J17" i="16"/>
  <c r="K17" i="16"/>
  <c r="L17" i="16"/>
  <c r="M17" i="16"/>
  <c r="H18" i="16"/>
  <c r="I18" i="16"/>
  <c r="J18" i="16"/>
  <c r="K18" i="16"/>
  <c r="L18" i="16"/>
  <c r="M18" i="16"/>
  <c r="H19" i="16"/>
  <c r="I19" i="16"/>
  <c r="J19" i="16"/>
  <c r="K19" i="16"/>
  <c r="L19" i="16"/>
  <c r="H20" i="16"/>
  <c r="I20" i="16"/>
  <c r="J20" i="16"/>
  <c r="K20" i="16"/>
  <c r="L20" i="16"/>
  <c r="H21" i="16"/>
  <c r="I21" i="16"/>
  <c r="J21" i="16"/>
  <c r="K21" i="16"/>
  <c r="L21" i="16"/>
  <c r="H22" i="16"/>
  <c r="I22" i="16"/>
  <c r="J22" i="16"/>
  <c r="K22" i="16"/>
  <c r="L22" i="16"/>
  <c r="M22" i="16"/>
  <c r="H23" i="16"/>
  <c r="I23" i="16"/>
  <c r="J23" i="16"/>
  <c r="K23" i="16"/>
  <c r="L23" i="16"/>
  <c r="M23" i="16"/>
  <c r="H24" i="16"/>
  <c r="I24" i="16"/>
  <c r="J24" i="16"/>
  <c r="K24" i="16"/>
  <c r="L24" i="16"/>
  <c r="M24" i="16"/>
  <c r="H25" i="16"/>
  <c r="I25" i="16"/>
  <c r="J25" i="16"/>
  <c r="K25" i="16"/>
  <c r="L25" i="16"/>
  <c r="M25" i="16"/>
  <c r="H26" i="16"/>
  <c r="I26" i="16"/>
  <c r="J26" i="16"/>
  <c r="K26" i="16"/>
  <c r="L26" i="16"/>
  <c r="M26" i="16"/>
  <c r="H27" i="16"/>
  <c r="I27" i="16"/>
  <c r="J27" i="16"/>
  <c r="K27" i="16"/>
  <c r="L27" i="16"/>
  <c r="M27" i="16"/>
  <c r="H28" i="16"/>
  <c r="I28" i="16"/>
  <c r="J28" i="16"/>
  <c r="K28" i="16"/>
  <c r="L28" i="16"/>
  <c r="M28" i="16"/>
  <c r="H29" i="16"/>
  <c r="I29" i="16"/>
  <c r="J29" i="16"/>
  <c r="K29" i="16"/>
  <c r="L29" i="16"/>
  <c r="M29" i="16"/>
  <c r="H30" i="16"/>
  <c r="I30" i="16"/>
  <c r="J30" i="16"/>
  <c r="K30" i="16"/>
  <c r="L30" i="16"/>
  <c r="M30" i="16"/>
  <c r="H31" i="16"/>
  <c r="I31" i="16"/>
  <c r="J31" i="16"/>
  <c r="K31" i="16"/>
  <c r="L31" i="16"/>
  <c r="M31" i="16"/>
  <c r="H32" i="16"/>
  <c r="I32" i="16"/>
  <c r="J32" i="16"/>
  <c r="K32" i="16"/>
  <c r="L32" i="16"/>
  <c r="M32" i="16"/>
  <c r="H33" i="16"/>
  <c r="I33" i="16"/>
  <c r="J33" i="16"/>
  <c r="K33" i="16"/>
  <c r="L33" i="16"/>
  <c r="M33" i="16"/>
  <c r="M6" i="16"/>
  <c r="L6" i="16"/>
  <c r="K6" i="16"/>
  <c r="J6" i="16"/>
  <c r="I6" i="16"/>
  <c r="H6" i="16"/>
  <c r="K5" i="16" l="1"/>
  <c r="I5" i="16"/>
  <c r="H5" i="16"/>
  <c r="J5" i="16"/>
  <c r="M5" i="16"/>
  <c r="L5" i="16"/>
</calcChain>
</file>

<file path=xl/sharedStrings.xml><?xml version="1.0" encoding="utf-8"?>
<sst xmlns="http://schemas.openxmlformats.org/spreadsheetml/2006/main" count="409" uniqueCount="307">
  <si>
    <t>Country</t>
  </si>
  <si>
    <t>Total</t>
  </si>
  <si>
    <t>Bulgaria</t>
  </si>
  <si>
    <t>Estonia</t>
  </si>
  <si>
    <t>Latvia</t>
  </si>
  <si>
    <t>Lithuania</t>
  </si>
  <si>
    <t>Poland</t>
  </si>
  <si>
    <t>Romania</t>
  </si>
  <si>
    <t>Slovakia</t>
  </si>
  <si>
    <t>Hungary</t>
  </si>
  <si>
    <t>Czech Republic</t>
  </si>
  <si>
    <t>Northern Europe</t>
  </si>
  <si>
    <t>Denmark</t>
  </si>
  <si>
    <t>Ireland</t>
  </si>
  <si>
    <t>Iceland</t>
  </si>
  <si>
    <t>Norway</t>
  </si>
  <si>
    <t>Finland</t>
  </si>
  <si>
    <t>Sweden</t>
  </si>
  <si>
    <t>Southern Europe</t>
  </si>
  <si>
    <t>Albania</t>
  </si>
  <si>
    <t>Andorra</t>
  </si>
  <si>
    <t>Spain</t>
  </si>
  <si>
    <t>Holy See</t>
  </si>
  <si>
    <t>Italy</t>
  </si>
  <si>
    <t>Malta</t>
  </si>
  <si>
    <t>Montenegro</t>
  </si>
  <si>
    <t>Portugal</t>
  </si>
  <si>
    <t>Greece</t>
  </si>
  <si>
    <t>San Marino</t>
  </si>
  <si>
    <t>Serbia</t>
  </si>
  <si>
    <t>Slovenia</t>
  </si>
  <si>
    <t>Croatia</t>
  </si>
  <si>
    <t>Western Europe</t>
  </si>
  <si>
    <t>Austria</t>
  </si>
  <si>
    <t>Belgium</t>
  </si>
  <si>
    <t>Germany</t>
  </si>
  <si>
    <t>Luxembourg</t>
  </si>
  <si>
    <t>Netherlands</t>
  </si>
  <si>
    <t>Switzerland</t>
  </si>
  <si>
    <t>France</t>
  </si>
  <si>
    <t>East/Med Europe</t>
  </si>
  <si>
    <t>Israel</t>
  </si>
  <si>
    <t>Cyprus</t>
  </si>
  <si>
    <t>Caribbean</t>
  </si>
  <si>
    <t>Antigua and Barbuda</t>
  </si>
  <si>
    <t>Cuba</t>
  </si>
  <si>
    <t>Trinidad and Tobago</t>
  </si>
  <si>
    <t>Haiti</t>
  </si>
  <si>
    <t>British Virgin Islands</t>
  </si>
  <si>
    <t>Dominican Republic</t>
  </si>
  <si>
    <t>Central Amer.</t>
  </si>
  <si>
    <t>Guatemala</t>
  </si>
  <si>
    <t>Panama</t>
  </si>
  <si>
    <t>Honduras</t>
  </si>
  <si>
    <t>North Amer.</t>
  </si>
  <si>
    <t>Canada</t>
  </si>
  <si>
    <t>Mexico</t>
  </si>
  <si>
    <t>South Amer.</t>
  </si>
  <si>
    <t>Argentina</t>
  </si>
  <si>
    <t>Bolivia</t>
  </si>
  <si>
    <t>Brazil</t>
  </si>
  <si>
    <t>Ecuador</t>
  </si>
  <si>
    <t>Venezuela</t>
  </si>
  <si>
    <t>Colombia</t>
  </si>
  <si>
    <t>Paraguay</t>
  </si>
  <si>
    <t>Peru</t>
  </si>
  <si>
    <t>Guyana</t>
  </si>
  <si>
    <t>Uruguay</t>
  </si>
  <si>
    <t>Chile</t>
  </si>
  <si>
    <t>EAST ASIA/PACIFIC</t>
  </si>
  <si>
    <t>Australia</t>
  </si>
  <si>
    <t>Samoa</t>
  </si>
  <si>
    <t>New Zealand</t>
  </si>
  <si>
    <t>Japan</t>
  </si>
  <si>
    <t>Mongolia</t>
  </si>
  <si>
    <t>Tonga</t>
  </si>
  <si>
    <t>Fiji</t>
  </si>
  <si>
    <t>China</t>
  </si>
  <si>
    <t>MIDDLE EAST</t>
  </si>
  <si>
    <t>Saudi Arabia</t>
  </si>
  <si>
    <t>India</t>
  </si>
  <si>
    <t>Iran</t>
  </si>
  <si>
    <t>AFRICA</t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</si>
  <si>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</si>
  <si>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</si>
  <si>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</si>
  <si>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</si>
  <si>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</si>
  <si>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</si>
  <si>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</si>
  <si>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</si>
  <si>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</si>
  <si>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</si>
  <si>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Source : Information Centre, Information and Analytical Department, Ministry of Internal Affairs of Georgia</t>
  </si>
  <si>
    <t>United States of America</t>
  </si>
  <si>
    <t>Region</t>
  </si>
  <si>
    <t>AMERICAS</t>
  </si>
  <si>
    <t>American Samoa</t>
  </si>
  <si>
    <t>Barbados</t>
  </si>
  <si>
    <t>Jamaica</t>
  </si>
  <si>
    <t>Netherlands Antilles</t>
  </si>
  <si>
    <t>Puerto Rico</t>
  </si>
  <si>
    <t>US Virgin Islands</t>
  </si>
  <si>
    <t>Belize</t>
  </si>
  <si>
    <t>Nicaragua</t>
  </si>
  <si>
    <t>French Guiana</t>
  </si>
  <si>
    <t>Republic of Korea</t>
  </si>
  <si>
    <t>Taiwan (Province of China)</t>
  </si>
  <si>
    <t>French Polynesia</t>
  </si>
  <si>
    <t>Marshall Islands</t>
  </si>
  <si>
    <t>Papua New Guinea</t>
  </si>
  <si>
    <t>Solomon Islands</t>
  </si>
  <si>
    <t>Tuvalu</t>
  </si>
  <si>
    <t>Vanuatu</t>
  </si>
  <si>
    <t>Wallis and Futuna</t>
  </si>
  <si>
    <t>North-East Asia</t>
  </si>
  <si>
    <t>Oceania</t>
  </si>
  <si>
    <t>Anguilla</t>
  </si>
  <si>
    <t>Dominica</t>
  </si>
  <si>
    <t>United Kingdom</t>
  </si>
  <si>
    <t>Suriname</t>
  </si>
  <si>
    <t>Grenada</t>
  </si>
  <si>
    <t>Saint Lucia</t>
  </si>
  <si>
    <t>Costa-Rica</t>
  </si>
  <si>
    <t>El Salvador</t>
  </si>
  <si>
    <t>Nauru</t>
  </si>
  <si>
    <t>Palau</t>
  </si>
  <si>
    <t>Bosnia and Herzegovina</t>
  </si>
  <si>
    <t>Federation of Saint Kitts and Nevis</t>
  </si>
  <si>
    <t>Saint Vincent and the Grenadines</t>
  </si>
  <si>
    <t>Turks and Caicos Islands</t>
  </si>
  <si>
    <t>Central and Eastern Europe</t>
  </si>
  <si>
    <t>Europe</t>
  </si>
  <si>
    <t>Type</t>
  </si>
  <si>
    <t>Air</t>
  </si>
  <si>
    <t>Land</t>
  </si>
  <si>
    <t>Railway</t>
  </si>
  <si>
    <t>Sea</t>
  </si>
  <si>
    <t>Airport Kutaisi</t>
  </si>
  <si>
    <t>Airport Tbilisi</t>
  </si>
  <si>
    <t>Akhkerpi</t>
  </si>
  <si>
    <t>Guguti</t>
  </si>
  <si>
    <t>Kazbegi</t>
  </si>
  <si>
    <t>Ninotsminda</t>
  </si>
  <si>
    <t>Sadakhlo</t>
  </si>
  <si>
    <t>Samtatskaro</t>
  </si>
  <si>
    <t>Sarpi</t>
  </si>
  <si>
    <t>Tsiteli Khidi</t>
  </si>
  <si>
    <t>Vakhtangisi</t>
  </si>
  <si>
    <t>Vale</t>
  </si>
  <si>
    <t>Railway Gardabani</t>
  </si>
  <si>
    <t>Railway Sadakhlo</t>
  </si>
  <si>
    <t>Port Kulevi</t>
  </si>
  <si>
    <t>Port Poti</t>
  </si>
  <si>
    <t>Border</t>
  </si>
  <si>
    <t>Kyrgyzstan</t>
  </si>
  <si>
    <t>Airport Batumi</t>
  </si>
  <si>
    <t>Share %</t>
  </si>
  <si>
    <t>North Korea</t>
  </si>
  <si>
    <t>Liechtenstein</t>
  </si>
  <si>
    <t>Bahamas</t>
  </si>
  <si>
    <t>Hong Kong (China)</t>
  </si>
  <si>
    <t>Monaco</t>
  </si>
  <si>
    <t>Trip Types</t>
  </si>
  <si>
    <t>Tourist (Overnight) Trips</t>
  </si>
  <si>
    <t>Same Day Trips</t>
  </si>
  <si>
    <t>Other  (non-tourism)</t>
  </si>
  <si>
    <t>Railway  Kartsakhi</t>
  </si>
  <si>
    <t>Including:</t>
  </si>
  <si>
    <t>Top 15 Countries by International Visitor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</si>
  <si>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</si>
  <si>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Traveler Trips</t>
  </si>
  <si>
    <t>International Visitor Trips</t>
  </si>
  <si>
    <t>International Traveller Trips</t>
  </si>
  <si>
    <t>International Traveler* Trips</t>
  </si>
  <si>
    <t>International Visitor* Trips</t>
  </si>
  <si>
    <t>Tourist (Overnight) Trips*</t>
  </si>
  <si>
    <t>Same Day Trips*</t>
  </si>
  <si>
    <t>Definition</t>
  </si>
  <si>
    <t>Other  (non-tourism)*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</si>
  <si>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</si>
  <si>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</si>
  <si>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</si>
  <si>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Concept</t>
  </si>
  <si>
    <t>International Travel Classification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</si>
  <si>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</si>
  <si>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 xml:space="preserve"> Kartsakhi </t>
  </si>
  <si>
    <t>Georgia (Nonresident)</t>
  </si>
  <si>
    <t>15-30</t>
  </si>
  <si>
    <t>31-50</t>
  </si>
  <si>
    <t>51-70</t>
  </si>
  <si>
    <t>71+</t>
  </si>
  <si>
    <t>Visitors Gender and Age</t>
  </si>
  <si>
    <t>Age</t>
  </si>
  <si>
    <t>Gender</t>
  </si>
  <si>
    <t>Female</t>
  </si>
  <si>
    <t>Male</t>
  </si>
  <si>
    <t>Czechia</t>
  </si>
  <si>
    <t>Categorry</t>
  </si>
  <si>
    <t>International Visitor Trips/EU</t>
  </si>
  <si>
    <t>EU member countries</t>
  </si>
  <si>
    <t>Port Batumi</t>
  </si>
  <si>
    <t>Tsodna</t>
  </si>
  <si>
    <t>Change 2019/2022</t>
  </si>
  <si>
    <t>Change 2020/2022</t>
  </si>
  <si>
    <t>Change 2021/2022</t>
  </si>
  <si>
    <t>% Change 2019/2022</t>
  </si>
  <si>
    <t>% Change 2020/2022</t>
  </si>
  <si>
    <t>% Change 2021/2022</t>
  </si>
  <si>
    <t>Cayman Islands</t>
  </si>
  <si>
    <t>South Asia</t>
  </si>
  <si>
    <t>Afghanistan</t>
  </si>
  <si>
    <t>Bangladesh</t>
  </si>
  <si>
    <t>Bhutan</t>
  </si>
  <si>
    <t>Maldives</t>
  </si>
  <si>
    <t>Nepal</t>
  </si>
  <si>
    <t>Pakistan</t>
  </si>
  <si>
    <t>Sri Lanka</t>
  </si>
  <si>
    <t>South-East Asia</t>
  </si>
  <si>
    <t>Brunei Darussalam</t>
  </si>
  <si>
    <t>Vietnam</t>
  </si>
  <si>
    <t>Indonesia</t>
  </si>
  <si>
    <t>Cambodia</t>
  </si>
  <si>
    <t>Laos</t>
  </si>
  <si>
    <t>Thailand</t>
  </si>
  <si>
    <t>Singapore</t>
  </si>
  <si>
    <t>Philippines</t>
  </si>
  <si>
    <t>Myanmar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</si>
  <si>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</si>
  <si>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</si>
  <si>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</si>
  <si>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</si>
  <si>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</si>
  <si>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</si>
  <si>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</si>
  <si>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</si>
  <si>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</si>
  <si>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</si>
  <si>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</si>
  <si>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Syria</t>
  </si>
  <si>
    <t>Kuwait</t>
  </si>
  <si>
    <t>East Africa</t>
  </si>
  <si>
    <t>Burundi</t>
  </si>
  <si>
    <t>Ethiopia</t>
  </si>
  <si>
    <t>Eritrea</t>
  </si>
  <si>
    <t>Zambia</t>
  </si>
  <si>
    <t>Zimbabwe</t>
  </si>
  <si>
    <t>Kenya</t>
  </si>
  <si>
    <t>Comoros Islands</t>
  </si>
  <si>
    <t>Madagascar</t>
  </si>
  <si>
    <t>Mauritius</t>
  </si>
  <si>
    <t>Mayotte</t>
  </si>
  <si>
    <t>Malawi</t>
  </si>
  <si>
    <t>Mozambique</t>
  </si>
  <si>
    <t>Reunion</t>
  </si>
  <si>
    <t>Rwanda</t>
  </si>
  <si>
    <t>Seychelles</t>
  </si>
  <si>
    <t>Somalia</t>
  </si>
  <si>
    <t>Tanzania</t>
  </si>
  <si>
    <t>Uganda</t>
  </si>
  <si>
    <t>Djibouti</t>
  </si>
  <si>
    <t>West Africa</t>
  </si>
  <si>
    <t>Benin</t>
  </si>
  <si>
    <t>Burkina Faso</t>
  </si>
  <si>
    <t>Gambia</t>
  </si>
  <si>
    <t>Ghana</t>
  </si>
  <si>
    <t>Guinea</t>
  </si>
  <si>
    <t>Guinea-Bissau</t>
  </si>
  <si>
    <t>Cape Verde</t>
  </si>
  <si>
    <t>Cote d'lvoire</t>
  </si>
  <si>
    <t>Liberia</t>
  </si>
  <si>
    <t>Mauritania</t>
  </si>
  <si>
    <t>Mali</t>
  </si>
  <si>
    <t>Niger</t>
  </si>
  <si>
    <t>Nigeria</t>
  </si>
  <si>
    <t>Senegal</t>
  </si>
  <si>
    <t>Sierra Leone</t>
  </si>
  <si>
    <t>Togo</t>
  </si>
  <si>
    <t>South Africa</t>
  </si>
  <si>
    <t>Botswana</t>
  </si>
  <si>
    <t>Lesotho</t>
  </si>
  <si>
    <t>Namibia</t>
  </si>
  <si>
    <t>Swaziland</t>
  </si>
  <si>
    <t>North Africa</t>
  </si>
  <si>
    <t>Algeria</t>
  </si>
  <si>
    <t>Morocco</t>
  </si>
  <si>
    <t>Sudan</t>
  </si>
  <si>
    <t>Tunisia</t>
  </si>
  <si>
    <t>Central Africa</t>
  </si>
  <si>
    <t>Angola</t>
  </si>
  <si>
    <t>Gabon</t>
  </si>
  <si>
    <t>Cameroon</t>
  </si>
  <si>
    <t>Congo</t>
  </si>
  <si>
    <t>Sao Tome and Principe</t>
  </si>
  <si>
    <t>Chad</t>
  </si>
  <si>
    <t>Central African Republic</t>
  </si>
  <si>
    <t>OTHER</t>
  </si>
  <si>
    <t>UN</t>
  </si>
  <si>
    <t>Other</t>
  </si>
  <si>
    <t>Malaysia</t>
  </si>
  <si>
    <t xml:space="preserve">EUROPE </t>
  </si>
  <si>
    <t>Change  2019/2022 %</t>
  </si>
  <si>
    <t>Change  2020/2022 %</t>
  </si>
  <si>
    <t>Change  2021/2022 %</t>
  </si>
  <si>
    <t>Share%</t>
  </si>
  <si>
    <t>Republic of North Macedonia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</si>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</sst>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  <font>
      <sz val="9"/>
      <color rgb="FFFFFFFF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4" borderId="14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</cellStyleXfs>
  <cellXfs count="187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0" fontId="11" fillId="0" borderId="0" xfId="0" applyFont="1">
      <alignment vertical="center"/>
    </xf>
    <xf numFmtId="0" fontId="11" fillId="0" borderId="0" xfId="0" applyNumberFormat="1" applyFont="1" applyFill="1" applyBorder="1" applyAlignment="1">
      <alignment wrapText="1"/>
    </xf>
    <xf numFmtId="0" fontId="0" fillId="0" borderId="0" xfId="0" applyAlignment="1"/>
    <xf numFmtId="3" fontId="12" fillId="0" borderId="7" xfId="2" applyNumberFormat="1" applyFont="1" applyFill="1" applyBorder="1" applyAlignment="1">
      <alignment horizont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3" fontId="13" fillId="0" borderId="1" xfId="2" applyNumberFormat="1" applyFont="1" applyBorder="1" applyAlignment="1">
      <alignment horizontal="center" vertical="center"/>
    </xf>
    <xf numFmtId="3" fontId="13" fillId="0" borderId="1" xfId="4" applyNumberFormat="1" applyFont="1" applyBorder="1" applyAlignment="1">
      <alignment horizontal="center" vertical="center"/>
    </xf>
    <xf numFmtId="3" fontId="13" fillId="0" borderId="4" xfId="2" applyNumberFormat="1" applyFont="1" applyBorder="1" applyAlignment="1">
      <alignment horizontal="center" vertical="center"/>
    </xf>
    <xf numFmtId="3" fontId="13" fillId="0" borderId="4" xfId="4" applyNumberFormat="1" applyFont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1" fontId="10" fillId="2" borderId="9" xfId="0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1" fontId="10" fillId="0" borderId="1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0" xfId="2" applyNumberFormat="1" applyFont="1" applyBorder="1" applyAlignment="1">
      <alignment horizontal="center" vertical="center"/>
    </xf>
    <xf numFmtId="3" fontId="13" fillId="0" borderId="0" xfId="4" applyNumberFormat="1" applyFont="1" applyBorder="1" applyAlignment="1">
      <alignment horizontal="center" vertical="center"/>
    </xf>
    <xf numFmtId="164" fontId="13" fillId="0" borderId="0" xfId="4" applyNumberFormat="1" applyFont="1" applyBorder="1" applyAlignment="1">
      <alignment horizontal="center" vertical="center"/>
    </xf>
    <xf numFmtId="164" fontId="13" fillId="0" borderId="0" xfId="3" applyNumberFormat="1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center" vertical="center"/>
    </xf>
    <xf numFmtId="164" fontId="13" fillId="0" borderId="1" xfId="3" applyNumberFormat="1" applyFont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22" fillId="8" borderId="20" xfId="7" applyNumberFormat="1" applyFont="1" applyFill="1" applyBorder="1" applyAlignment="1">
      <alignment horizontal="center" vertical="center" wrapText="1"/>
    </xf>
    <xf numFmtId="3" fontId="21" fillId="9" borderId="21" xfId="6" applyNumberFormat="1" applyFont="1" applyFill="1" applyBorder="1" applyAlignment="1">
      <alignment horizontal="center" vertical="center"/>
    </xf>
    <xf numFmtId="3" fontId="18" fillId="10" borderId="21" xfId="8" applyNumberFormat="1" applyFill="1" applyBorder="1" applyAlignment="1">
      <alignment horizontal="center" vertical="center" wrapText="1"/>
    </xf>
    <xf numFmtId="3" fontId="15" fillId="2" borderId="21" xfId="0" applyNumberFormat="1" applyFont="1" applyFill="1" applyBorder="1" applyAlignment="1">
      <alignment horizontal="center" vertical="center"/>
    </xf>
    <xf numFmtId="3" fontId="24" fillId="10" borderId="21" xfId="0" applyNumberFormat="1" applyFont="1" applyFill="1" applyBorder="1" applyAlignment="1">
      <alignment horizontal="center" vertical="center"/>
    </xf>
    <xf numFmtId="3" fontId="18" fillId="10" borderId="21" xfId="8" applyNumberFormat="1" applyFill="1" applyBorder="1" applyAlignment="1">
      <alignment horizontal="center" vertical="center"/>
    </xf>
    <xf numFmtId="3" fontId="25" fillId="11" borderId="21" xfId="0" applyNumberFormat="1" applyFont="1" applyFill="1" applyBorder="1" applyAlignment="1">
      <alignment horizontal="center" vertical="center"/>
    </xf>
    <xf numFmtId="0" fontId="22" fillId="8" borderId="6" xfId="7" applyNumberFormat="1" applyFont="1" applyFill="1" applyBorder="1" applyAlignment="1">
      <alignment horizontal="center" vertical="center" wrapText="1"/>
    </xf>
    <xf numFmtId="0" fontId="22" fillId="8" borderId="5" xfId="7" applyNumberFormat="1" applyFont="1" applyFill="1" applyBorder="1" applyAlignment="1">
      <alignment horizontal="center" vertical="center" wrapText="1"/>
    </xf>
    <xf numFmtId="0" fontId="21" fillId="9" borderId="15" xfId="6" applyNumberFormat="1" applyFont="1" applyFill="1" applyBorder="1" applyAlignment="1">
      <alignment horizontal="center" vertical="center"/>
    </xf>
    <xf numFmtId="3" fontId="21" fillId="9" borderId="14" xfId="6" applyNumberFormat="1" applyFont="1" applyFill="1" applyBorder="1" applyAlignment="1">
      <alignment horizontal="center" vertical="center"/>
    </xf>
    <xf numFmtId="0" fontId="22" fillId="8" borderId="22" xfId="7" applyNumberFormat="1" applyFont="1" applyFill="1" applyBorder="1" applyAlignment="1">
      <alignment horizontal="center" vertical="center" wrapText="1"/>
    </xf>
    <xf numFmtId="3" fontId="26" fillId="0" borderId="2" xfId="2" applyNumberFormat="1" applyFont="1" applyBorder="1" applyAlignment="1">
      <alignment horizontal="left" vertical="center" wrapText="1"/>
    </xf>
    <xf numFmtId="3" fontId="26" fillId="0" borderId="3" xfId="2" applyNumberFormat="1" applyFont="1" applyBorder="1" applyAlignment="1">
      <alignment horizontal="left" vertical="center"/>
    </xf>
    <xf numFmtId="164" fontId="26" fillId="0" borderId="0" xfId="3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2" xfId="0" applyNumberFormat="1" applyFont="1" applyFill="1" applyBorder="1" applyAlignment="1">
      <alignment horizontal="center" vertical="center"/>
    </xf>
    <xf numFmtId="0" fontId="18" fillId="10" borderId="15" xfId="8" applyNumberFormat="1" applyFill="1" applyBorder="1" applyAlignment="1">
      <alignment horizontal="center" vertical="center"/>
    </xf>
    <xf numFmtId="3" fontId="22" fillId="8" borderId="21" xfId="7" applyNumberFormat="1" applyFont="1" applyFill="1" applyBorder="1" applyAlignment="1">
      <alignment horizontal="center" vertical="center" wrapText="1"/>
    </xf>
    <xf numFmtId="3" fontId="22" fillId="12" borderId="21" xfId="7" applyNumberFormat="1" applyFont="1" applyFill="1" applyBorder="1" applyAlignment="1">
      <alignment horizontal="center" vertical="center" wrapText="1"/>
    </xf>
    <xf numFmtId="164" fontId="9" fillId="0" borderId="18" xfId="3" applyNumberFormat="1" applyFont="1" applyFill="1" applyBorder="1" applyAlignment="1">
      <alignment horizontal="center" vertical="center"/>
    </xf>
    <xf numFmtId="164" fontId="9" fillId="0" borderId="19" xfId="3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0" fontId="22" fillId="8" borderId="25" xfId="7" applyNumberFormat="1" applyFont="1" applyFill="1" applyBorder="1" applyAlignment="1">
      <alignment horizontal="center" vertical="center" wrapText="1"/>
    </xf>
    <xf numFmtId="3" fontId="22" fillId="12" borderId="25" xfId="7" applyNumberFormat="1" applyFont="1" applyFill="1" applyBorder="1" applyAlignment="1">
      <alignment horizontal="center" vertical="center" wrapText="1"/>
    </xf>
    <xf numFmtId="3" fontId="21" fillId="9" borderId="25" xfId="6" applyNumberFormat="1" applyFont="1" applyFill="1" applyBorder="1" applyAlignment="1">
      <alignment horizontal="center" vertical="center"/>
    </xf>
    <xf numFmtId="3" fontId="21" fillId="9" borderId="25" xfId="6" applyNumberFormat="1" applyFont="1" applyFill="1" applyBorder="1" applyAlignment="1">
      <alignment horizontal="center" vertical="center" wrapText="1"/>
    </xf>
    <xf numFmtId="0" fontId="27" fillId="9" borderId="21" xfId="0" applyFont="1" applyFill="1" applyBorder="1" applyAlignment="1">
      <alignment horizontal="center" vertical="center"/>
    </xf>
    <xf numFmtId="3" fontId="26" fillId="0" borderId="21" xfId="2" applyNumberFormat="1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top" wrapText="1"/>
    </xf>
    <xf numFmtId="3" fontId="13" fillId="0" borderId="21" xfId="2" applyNumberFormat="1" applyFont="1" applyBorder="1" applyAlignment="1">
      <alignment horizontal="center" vertical="center"/>
    </xf>
    <xf numFmtId="3" fontId="26" fillId="0" borderId="21" xfId="2" applyNumberFormat="1" applyFont="1" applyBorder="1" applyAlignment="1">
      <alignment horizontal="left" vertical="center"/>
    </xf>
    <xf numFmtId="0" fontId="28" fillId="0" borderId="21" xfId="0" applyFont="1" applyBorder="1" applyAlignment="1">
      <alignment horizontal="justify" vertical="center"/>
    </xf>
    <xf numFmtId="0" fontId="28" fillId="0" borderId="21" xfId="0" applyFont="1" applyBorder="1" applyAlignment="1">
      <alignment vertical="center" wrapText="1"/>
    </xf>
    <xf numFmtId="164" fontId="22" fillId="8" borderId="24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8" fillId="8" borderId="26" xfId="7" applyNumberFormat="1" applyFill="1" applyBorder="1" applyAlignment="1">
      <alignment horizontal="center" vertical="center" wrapText="1"/>
    </xf>
    <xf numFmtId="3" fontId="22" fillId="8" borderId="22" xfId="7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3" fontId="13" fillId="0" borderId="8" xfId="2" applyNumberFormat="1" applyFont="1" applyBorder="1" applyAlignment="1">
      <alignment horizontal="center" vertical="center"/>
    </xf>
    <xf numFmtId="3" fontId="22" fillId="9" borderId="25" xfId="4" applyNumberFormat="1" applyFont="1" applyFill="1" applyBorder="1" applyAlignment="1">
      <alignment horizontal="center" vertical="center"/>
    </xf>
    <xf numFmtId="3" fontId="22" fillId="9" borderId="21" xfId="4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3" fontId="13" fillId="0" borderId="8" xfId="4" applyNumberFormat="1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18" fillId="8" borderId="30" xfId="7" applyNumberFormat="1" applyFill="1" applyBorder="1" applyAlignment="1">
      <alignment horizontal="center" vertical="center" wrapText="1"/>
    </xf>
    <xf numFmtId="0" fontId="22" fillId="8" borderId="21" xfId="7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4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164" fontId="22" fillId="8" borderId="31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>
      <alignment vertical="center"/>
    </xf>
    <xf numFmtId="164" fontId="13" fillId="0" borderId="18" xfId="3" applyNumberFormat="1" applyFont="1" applyBorder="1" applyAlignment="1">
      <alignment horizontal="center" vertical="center"/>
    </xf>
    <xf numFmtId="164" fontId="13" fillId="0" borderId="4" xfId="3" applyNumberFormat="1" applyFont="1" applyBorder="1" applyAlignment="1">
      <alignment horizontal="center" vertical="center"/>
    </xf>
    <xf numFmtId="164" fontId="13" fillId="0" borderId="19" xfId="3" applyNumberFormat="1" applyFont="1" applyBorder="1" applyAlignment="1">
      <alignment horizontal="center" vertical="center"/>
    </xf>
    <xf numFmtId="3" fontId="21" fillId="9" borderId="17" xfId="6" applyNumberFormat="1" applyFont="1" applyFill="1" applyBorder="1" applyAlignment="1">
      <alignment horizontal="center" vertical="center"/>
    </xf>
    <xf numFmtId="3" fontId="21" fillId="9" borderId="37" xfId="6" applyNumberFormat="1" applyFont="1" applyFill="1" applyBorder="1" applyAlignment="1">
      <alignment horizontal="center" vertical="center"/>
    </xf>
    <xf numFmtId="164" fontId="22" fillId="8" borderId="21" xfId="3" applyNumberFormat="1" applyFont="1" applyFill="1" applyBorder="1" applyAlignment="1">
      <alignment horizontal="center" vertical="center" wrapText="1"/>
    </xf>
    <xf numFmtId="3" fontId="22" fillId="8" borderId="21" xfId="3" applyNumberFormat="1" applyFont="1" applyFill="1" applyBorder="1" applyAlignment="1">
      <alignment horizontal="center" vertical="center" wrapText="1"/>
    </xf>
    <xf numFmtId="164" fontId="22" fillId="8" borderId="21" xfId="7" applyNumberFormat="1" applyFont="1" applyFill="1" applyBorder="1" applyAlignment="1">
      <alignment horizontal="center" vertical="center" wrapText="1"/>
    </xf>
    <xf numFmtId="3" fontId="22" fillId="12" borderId="21" xfId="3" applyNumberFormat="1" applyFont="1" applyFill="1" applyBorder="1" applyAlignment="1">
      <alignment horizontal="center" vertical="center" wrapText="1"/>
    </xf>
    <xf numFmtId="164" fontId="22" fillId="12" borderId="21" xfId="7" applyNumberFormat="1" applyFont="1" applyFill="1" applyBorder="1" applyAlignment="1">
      <alignment horizontal="center" vertical="center" wrapText="1"/>
    </xf>
    <xf numFmtId="3" fontId="21" fillId="9" borderId="21" xfId="3" applyNumberFormat="1" applyFont="1" applyFill="1" applyBorder="1" applyAlignment="1">
      <alignment horizontal="center" vertical="center"/>
    </xf>
    <xf numFmtId="164" fontId="21" fillId="9" borderId="21" xfId="6" applyNumberFormat="1" applyFont="1" applyFill="1" applyBorder="1" applyAlignment="1">
      <alignment horizontal="center" vertical="center"/>
    </xf>
    <xf numFmtId="164" fontId="22" fillId="9" borderId="21" xfId="3" applyNumberFormat="1" applyFont="1" applyFill="1" applyBorder="1" applyAlignment="1">
      <alignment horizontal="center" vertical="center"/>
    </xf>
    <xf numFmtId="164" fontId="13" fillId="0" borderId="8" xfId="3" applyNumberFormat="1" applyFont="1" applyBorder="1" applyAlignment="1">
      <alignment horizontal="center" vertical="center"/>
    </xf>
    <xf numFmtId="164" fontId="9" fillId="0" borderId="39" xfId="3" applyNumberFormat="1" applyFont="1" applyFill="1" applyBorder="1" applyAlignment="1">
      <alignment horizontal="center" vertical="center"/>
    </xf>
    <xf numFmtId="0" fontId="22" fillId="8" borderId="24" xfId="7" applyNumberFormat="1" applyFont="1" applyFill="1" applyBorder="1" applyAlignment="1">
      <alignment horizontal="center" vertical="center" wrapText="1"/>
    </xf>
    <xf numFmtId="3" fontId="13" fillId="0" borderId="40" xfId="4" applyNumberFormat="1" applyFont="1" applyBorder="1" applyAlignment="1">
      <alignment horizontal="center" vertical="center"/>
    </xf>
    <xf numFmtId="164" fontId="13" fillId="0" borderId="40" xfId="3" applyNumberFormat="1" applyFont="1" applyBorder="1" applyAlignment="1">
      <alignment horizontal="center" vertical="center"/>
    </xf>
    <xf numFmtId="164" fontId="9" fillId="0" borderId="41" xfId="3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2" fillId="8" borderId="42" xfId="7" applyNumberFormat="1" applyFont="1" applyFill="1" applyBorder="1" applyAlignment="1">
      <alignment horizontal="center" vertical="center" wrapText="1"/>
    </xf>
    <xf numFmtId="164" fontId="0" fillId="0" borderId="0" xfId="3" applyNumberFormat="1" applyFont="1">
      <alignment vertical="center"/>
    </xf>
    <xf numFmtId="3" fontId="21" fillId="10" borderId="21" xfId="6" applyNumberFormat="1" applyFont="1" applyFill="1" applyBorder="1" applyAlignment="1">
      <alignment horizontal="center" vertical="center"/>
    </xf>
    <xf numFmtId="164" fontId="18" fillId="10" borderId="21" xfId="3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164" fontId="15" fillId="2" borderId="21" xfId="3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/>
    </xf>
    <xf numFmtId="164" fontId="24" fillId="10" borderId="21" xfId="3" applyNumberFormat="1" applyFont="1" applyFill="1" applyBorder="1" applyAlignment="1">
      <alignment horizontal="center" vertical="center"/>
    </xf>
    <xf numFmtId="164" fontId="25" fillId="11" borderId="21" xfId="3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18" fillId="10" borderId="21" xfId="3" applyNumberFormat="1" applyFont="1" applyFill="1" applyBorder="1" applyAlignment="1">
      <alignment horizontal="center" vertical="center"/>
    </xf>
    <xf numFmtId="3" fontId="15" fillId="2" borderId="23" xfId="0" applyNumberFormat="1" applyFont="1" applyFill="1" applyBorder="1" applyAlignment="1">
      <alignment horizontal="center" vertical="center"/>
    </xf>
    <xf numFmtId="164" fontId="15" fillId="2" borderId="23" xfId="3" applyNumberFormat="1" applyFont="1" applyFill="1" applyBorder="1" applyAlignment="1">
      <alignment horizontal="center" vertical="center"/>
    </xf>
    <xf numFmtId="0" fontId="30" fillId="0" borderId="0" xfId="3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9" fillId="0" borderId="0" xfId="3" applyNumberFormat="1" applyFont="1" applyAlignment="1">
      <alignment horizontal="center" vertical="center"/>
    </xf>
    <xf numFmtId="0" fontId="0" fillId="0" borderId="0" xfId="3" applyNumberFormat="1" applyFont="1" applyAlignment="1"/>
    <xf numFmtId="0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3" fontId="13" fillId="0" borderId="2" xfId="4" applyNumberFormat="1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2" fillId="11" borderId="2" xfId="9" applyNumberFormat="1" applyFont="1" applyFill="1" applyBorder="1" applyAlignment="1">
      <alignment horizontal="center" vertical="center"/>
    </xf>
    <xf numFmtId="3" fontId="25" fillId="11" borderId="21" xfId="10" applyNumberFormat="1" applyFont="1" applyFill="1" applyBorder="1" applyAlignment="1">
      <alignment horizontal="center" vertical="center"/>
    </xf>
    <xf numFmtId="164" fontId="22" fillId="8" borderId="22" xfId="3" applyNumberFormat="1" applyFont="1" applyFill="1" applyBorder="1" applyAlignment="1">
      <alignment horizontal="center" vertical="center" wrapText="1"/>
    </xf>
    <xf numFmtId="3" fontId="1" fillId="11" borderId="21" xfId="10" applyNumberFormat="1" applyFont="1" applyFill="1" applyBorder="1" applyAlignment="1">
      <alignment horizontal="center" vertical="center"/>
    </xf>
    <xf numFmtId="164" fontId="1" fillId="11" borderId="21" xfId="3" applyNumberFormat="1" applyFont="1" applyFill="1" applyBorder="1" applyAlignment="1">
      <alignment horizontal="center" vertical="center"/>
    </xf>
    <xf numFmtId="0" fontId="1" fillId="11" borderId="21" xfId="10" applyNumberFormat="1" applyFont="1" applyFill="1" applyBorder="1" applyAlignment="1">
      <alignment horizontal="center" vertical="center"/>
    </xf>
    <xf numFmtId="0" fontId="1" fillId="11" borderId="2" xfId="9" applyNumberFormat="1" applyFont="1" applyFill="1" applyBorder="1" applyAlignment="1">
      <alignment horizontal="center" vertical="center"/>
    </xf>
    <xf numFmtId="3" fontId="13" fillId="0" borderId="1" xfId="4" applyNumberFormat="1" applyFont="1" applyFill="1" applyBorder="1" applyAlignment="1">
      <alignment horizontal="center" vertical="center"/>
    </xf>
    <xf numFmtId="164" fontId="13" fillId="0" borderId="1" xfId="3" applyNumberFormat="1" applyFont="1" applyFill="1" applyBorder="1" applyAlignment="1">
      <alignment horizontal="center" vertical="center"/>
    </xf>
    <xf numFmtId="164" fontId="13" fillId="0" borderId="18" xfId="3" applyNumberFormat="1" applyFont="1" applyFill="1" applyBorder="1" applyAlignment="1">
      <alignment horizontal="center" vertical="center"/>
    </xf>
    <xf numFmtId="0" fontId="22" fillId="8" borderId="43" xfId="7" applyNumberFormat="1" applyFont="1" applyFill="1" applyBorder="1" applyAlignment="1">
      <alignment horizontal="center" vertical="center" wrapText="1"/>
    </xf>
    <xf numFmtId="3" fontId="13" fillId="0" borderId="4" xfId="4" applyNumberFormat="1" applyFont="1" applyFill="1" applyBorder="1" applyAlignment="1">
      <alignment horizontal="center" vertical="center"/>
    </xf>
    <xf numFmtId="164" fontId="13" fillId="0" borderId="1" xfId="4" applyNumberFormat="1" applyFont="1" applyFill="1" applyBorder="1" applyAlignment="1">
      <alignment horizontal="center" vertical="center"/>
    </xf>
    <xf numFmtId="164" fontId="13" fillId="0" borderId="4" xfId="4" applyNumberFormat="1" applyFont="1" applyFill="1" applyBorder="1" applyAlignment="1">
      <alignment horizontal="center" vertical="center"/>
    </xf>
    <xf numFmtId="164" fontId="13" fillId="0" borderId="4" xfId="3" applyNumberFormat="1" applyFont="1" applyFill="1" applyBorder="1" applyAlignment="1">
      <alignment horizontal="center" vertical="center"/>
    </xf>
    <xf numFmtId="164" fontId="21" fillId="9" borderId="17" xfId="6" applyNumberFormat="1" applyFont="1" applyFill="1" applyBorder="1" applyAlignment="1">
      <alignment horizontal="center" vertical="center"/>
    </xf>
    <xf numFmtId="164" fontId="21" fillId="9" borderId="44" xfId="6" applyNumberFormat="1" applyFont="1" applyFill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/>
    </xf>
    <xf numFmtId="3" fontId="9" fillId="0" borderId="45" xfId="3" applyNumberFormat="1" applyFont="1" applyFill="1" applyBorder="1" applyAlignment="1">
      <alignment horizontal="center" vertical="center"/>
    </xf>
    <xf numFmtId="164" fontId="9" fillId="0" borderId="45" xfId="3" applyNumberFormat="1" applyFont="1" applyFill="1" applyBorder="1" applyAlignment="1">
      <alignment horizontal="center"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9" fillId="0" borderId="46" xfId="3" applyNumberFormat="1" applyFont="1" applyFill="1" applyBorder="1" applyAlignment="1">
      <alignment horizontal="center" vertical="center"/>
    </xf>
    <xf numFmtId="164" fontId="9" fillId="0" borderId="46" xfId="3" applyNumberFormat="1" applyFont="1" applyFill="1" applyBorder="1" applyAlignment="1">
      <alignment horizontal="center" vertical="center"/>
    </xf>
    <xf numFmtId="164" fontId="22" fillId="8" borderId="47" xfId="3" applyNumberFormat="1" applyFont="1" applyFill="1" applyBorder="1" applyAlignment="1">
      <alignment horizontal="center" vertical="center" wrapText="1"/>
    </xf>
    <xf numFmtId="164" fontId="22" fillId="12" borderId="47" xfId="7" applyNumberFormat="1" applyFont="1" applyFill="1" applyBorder="1" applyAlignment="1">
      <alignment horizontal="center" vertical="center" wrapText="1"/>
    </xf>
    <xf numFmtId="164" fontId="21" fillId="9" borderId="47" xfId="6" applyNumberFormat="1" applyFont="1" applyFill="1" applyBorder="1" applyAlignment="1">
      <alignment horizontal="center" vertical="center"/>
    </xf>
    <xf numFmtId="164" fontId="21" fillId="10" borderId="47" xfId="3" applyNumberFormat="1" applyFont="1" applyFill="1" applyBorder="1" applyAlignment="1">
      <alignment horizontal="center" vertical="center"/>
    </xf>
    <xf numFmtId="164" fontId="1" fillId="11" borderId="47" xfId="3" applyNumberFormat="1" applyFont="1" applyFill="1" applyBorder="1" applyAlignment="1">
      <alignment horizontal="center" vertical="center"/>
    </xf>
    <xf numFmtId="164" fontId="15" fillId="2" borderId="47" xfId="3" applyNumberFormat="1" applyFont="1" applyFill="1" applyBorder="1" applyAlignment="1">
      <alignment horizontal="center" vertical="center"/>
    </xf>
    <xf numFmtId="164" fontId="24" fillId="10" borderId="47" xfId="3" applyNumberFormat="1" applyFont="1" applyFill="1" applyBorder="1" applyAlignment="1">
      <alignment horizontal="center" vertical="center"/>
    </xf>
    <xf numFmtId="164" fontId="15" fillId="2" borderId="48" xfId="3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4" fillId="0" borderId="0" xfId="0" applyNumberFormat="1" applyFont="1" applyFill="1" applyAlignment="1">
      <alignment horizontal="left" vertical="center"/>
    </xf>
    <xf numFmtId="0" fontId="19" fillId="0" borderId="32" xfId="0" applyNumberFormat="1" applyFont="1" applyFill="1" applyBorder="1" applyAlignment="1">
      <alignment horizontal="center" vertical="center"/>
    </xf>
    <xf numFmtId="0" fontId="19" fillId="0" borderId="33" xfId="0" applyNumberFormat="1" applyFont="1" applyFill="1" applyBorder="1" applyAlignment="1">
      <alignment horizontal="center" vertical="center"/>
    </xf>
    <xf numFmtId="0" fontId="19" fillId="0" borderId="34" xfId="0" applyNumberFormat="1" applyFont="1" applyFill="1" applyBorder="1" applyAlignment="1">
      <alignment horizontal="center" vertical="center"/>
    </xf>
    <xf numFmtId="0" fontId="19" fillId="0" borderId="49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6" fillId="0" borderId="32" xfId="0" applyNumberFormat="1" applyFont="1" applyFill="1" applyBorder="1" applyAlignment="1">
      <alignment horizontal="center" vertical="center"/>
    </xf>
    <xf numFmtId="0" fontId="16" fillId="0" borderId="33" xfId="0" applyNumberFormat="1" applyFont="1" applyFill="1" applyBorder="1" applyAlignment="1">
      <alignment horizontal="center" vertical="center"/>
    </xf>
    <xf numFmtId="0" fontId="16" fillId="0" borderId="3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3" fontId="13" fillId="0" borderId="28" xfId="2" applyNumberFormat="1" applyFont="1" applyBorder="1" applyAlignment="1">
      <alignment horizontal="center" vertical="center"/>
    </xf>
    <xf numFmtId="3" fontId="13" fillId="0" borderId="9" xfId="2" applyNumberFormat="1" applyFont="1" applyBorder="1" applyAlignment="1">
      <alignment horizontal="center" vertical="center"/>
    </xf>
    <xf numFmtId="3" fontId="13" fillId="0" borderId="29" xfId="2" applyNumberFormat="1" applyFont="1" applyBorder="1" applyAlignment="1">
      <alignment horizontal="center" vertical="center"/>
    </xf>
    <xf numFmtId="3" fontId="13" fillId="0" borderId="16" xfId="2" applyNumberFormat="1" applyFont="1" applyBorder="1" applyAlignment="1">
      <alignment horizontal="center" vertical="center"/>
    </xf>
    <xf numFmtId="0" fontId="22" fillId="8" borderId="30" xfId="7" applyNumberFormat="1" applyFont="1" applyFill="1" applyBorder="1" applyAlignment="1">
      <alignment horizontal="center" vertical="center" wrapText="1"/>
    </xf>
    <xf numFmtId="0" fontId="22" fillId="8" borderId="38" xfId="7" applyNumberFormat="1" applyFont="1" applyFill="1" applyBorder="1" applyAlignment="1">
      <alignment horizontal="center" vertical="center" wrapText="1"/>
    </xf>
  </cellXfs>
  <cellStyles count="11">
    <cellStyle name="20% - Accent6" xfId="10" builtinId="50"/>
    <cellStyle name="20% - Accent6 3" xfId="9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104775</xdr:rowOff>
    </xdr:from>
    <xdr:to>
      <xdr:col>2</xdr:col>
      <xdr:colOff>561975</xdr:colOff>
      <xdr:row>4</xdr:row>
      <xdr:rowOff>276225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524250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352425</xdr:colOff>
      <xdr:row>4</xdr:row>
      <xdr:rowOff>104775</xdr:rowOff>
    </xdr:from>
    <xdr:to>
      <xdr:col>3</xdr:col>
      <xdr:colOff>542925</xdr:colOff>
      <xdr:row>4</xdr:row>
      <xdr:rowOff>276225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495800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352425</xdr:colOff>
      <xdr:row>4</xdr:row>
      <xdr:rowOff>104775</xdr:rowOff>
    </xdr:from>
    <xdr:to>
      <xdr:col>3</xdr:col>
      <xdr:colOff>542925</xdr:colOff>
      <xdr:row>4</xdr:row>
      <xdr:rowOff>276225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4495800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1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1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1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1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1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2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2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2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2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2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2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2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2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3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3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3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3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3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3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3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3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4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4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4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4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4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4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4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4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5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5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5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5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5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5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5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5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6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6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6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6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6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6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6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6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7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7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7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7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7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7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7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7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8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8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8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8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8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8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8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8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9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9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9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9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9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9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9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9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10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10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10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10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10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10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10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10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11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11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11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11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11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11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11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11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12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12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400050</xdr:colOff>
      <xdr:row>4</xdr:row>
      <xdr:rowOff>114300</xdr:rowOff>
    </xdr:from>
    <xdr:to>
      <xdr:col>2</xdr:col>
      <xdr:colOff>590550</xdr:colOff>
      <xdr:row>4</xdr:row>
      <xdr:rowOff>285750</xdr:rowOff>
    </xdr:to>
    <xdr:sp macro="" textlink="">
      <xdr:nvSpPr>
        <xdr:cNvPr id="102" name="AutoShape 68"/>
        <xdr:cNvSpPr>
          <a:spLocks noChangeArrowheads="1"/>
        </xdr:cNvSpPr>
      </xdr:nvSpPr>
      <xdr:spPr bwMode="auto">
        <a:xfrm>
          <a:off x="3552825" y="16002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352425</xdr:colOff>
      <xdr:row>4</xdr:row>
      <xdr:rowOff>104775</xdr:rowOff>
    </xdr:from>
    <xdr:to>
      <xdr:col>3</xdr:col>
      <xdr:colOff>542925</xdr:colOff>
      <xdr:row>4</xdr:row>
      <xdr:rowOff>276225</xdr:rowOff>
    </xdr:to>
    <xdr:sp macro="" textlink="">
      <xdr:nvSpPr>
        <xdr:cNvPr id="103" name="AutoShape 68"/>
        <xdr:cNvSpPr>
          <a:spLocks noChangeArrowheads="1"/>
        </xdr:cNvSpPr>
      </xdr:nvSpPr>
      <xdr:spPr bwMode="auto">
        <a:xfrm>
          <a:off x="4495800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112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113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122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123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124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125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126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127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400050</xdr:colOff>
      <xdr:row>4</xdr:row>
      <xdr:rowOff>114300</xdr:rowOff>
    </xdr:from>
    <xdr:to>
      <xdr:col>2</xdr:col>
      <xdr:colOff>590550</xdr:colOff>
      <xdr:row>4</xdr:row>
      <xdr:rowOff>285750</xdr:rowOff>
    </xdr:to>
    <xdr:sp macro="" textlink="">
      <xdr:nvSpPr>
        <xdr:cNvPr id="128" name="AutoShape 68"/>
        <xdr:cNvSpPr>
          <a:spLocks noChangeArrowheads="1"/>
        </xdr:cNvSpPr>
      </xdr:nvSpPr>
      <xdr:spPr bwMode="auto">
        <a:xfrm>
          <a:off x="3552825" y="16002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352425</xdr:colOff>
      <xdr:row>4</xdr:row>
      <xdr:rowOff>104775</xdr:rowOff>
    </xdr:from>
    <xdr:to>
      <xdr:col>3</xdr:col>
      <xdr:colOff>542925</xdr:colOff>
      <xdr:row>4</xdr:row>
      <xdr:rowOff>276225</xdr:rowOff>
    </xdr:to>
    <xdr:sp macro="" textlink="">
      <xdr:nvSpPr>
        <xdr:cNvPr id="129" name="AutoShape 68"/>
        <xdr:cNvSpPr>
          <a:spLocks noChangeArrowheads="1"/>
        </xdr:cNvSpPr>
      </xdr:nvSpPr>
      <xdr:spPr bwMode="auto">
        <a:xfrm>
          <a:off x="4495800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130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131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132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133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134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135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136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137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400050</xdr:colOff>
      <xdr:row>4</xdr:row>
      <xdr:rowOff>114300</xdr:rowOff>
    </xdr:from>
    <xdr:to>
      <xdr:col>2</xdr:col>
      <xdr:colOff>590550</xdr:colOff>
      <xdr:row>4</xdr:row>
      <xdr:rowOff>285750</xdr:rowOff>
    </xdr:to>
    <xdr:sp macro="" textlink="">
      <xdr:nvSpPr>
        <xdr:cNvPr id="138" name="AutoShape 68"/>
        <xdr:cNvSpPr>
          <a:spLocks noChangeArrowheads="1"/>
        </xdr:cNvSpPr>
      </xdr:nvSpPr>
      <xdr:spPr bwMode="auto">
        <a:xfrm>
          <a:off x="3552825" y="16002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352425</xdr:colOff>
      <xdr:row>4</xdr:row>
      <xdr:rowOff>104775</xdr:rowOff>
    </xdr:from>
    <xdr:to>
      <xdr:col>3</xdr:col>
      <xdr:colOff>542925</xdr:colOff>
      <xdr:row>4</xdr:row>
      <xdr:rowOff>276225</xdr:rowOff>
    </xdr:to>
    <xdr:sp macro="" textlink="">
      <xdr:nvSpPr>
        <xdr:cNvPr id="139" name="AutoShape 68"/>
        <xdr:cNvSpPr>
          <a:spLocks noChangeArrowheads="1"/>
        </xdr:cNvSpPr>
      </xdr:nvSpPr>
      <xdr:spPr bwMode="auto">
        <a:xfrm>
          <a:off x="4495800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140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141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142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143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144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145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146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147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400050</xdr:colOff>
      <xdr:row>4</xdr:row>
      <xdr:rowOff>114300</xdr:rowOff>
    </xdr:from>
    <xdr:to>
      <xdr:col>2</xdr:col>
      <xdr:colOff>590550</xdr:colOff>
      <xdr:row>4</xdr:row>
      <xdr:rowOff>285750</xdr:rowOff>
    </xdr:to>
    <xdr:sp macro="" textlink="">
      <xdr:nvSpPr>
        <xdr:cNvPr id="148" name="AutoShape 68"/>
        <xdr:cNvSpPr>
          <a:spLocks noChangeArrowheads="1"/>
        </xdr:cNvSpPr>
      </xdr:nvSpPr>
      <xdr:spPr bwMode="auto">
        <a:xfrm>
          <a:off x="3552825" y="16002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352425</xdr:colOff>
      <xdr:row>4</xdr:row>
      <xdr:rowOff>104775</xdr:rowOff>
    </xdr:from>
    <xdr:to>
      <xdr:col>3</xdr:col>
      <xdr:colOff>542925</xdr:colOff>
      <xdr:row>4</xdr:row>
      <xdr:rowOff>276225</xdr:rowOff>
    </xdr:to>
    <xdr:sp macro="" textlink="">
      <xdr:nvSpPr>
        <xdr:cNvPr id="149" name="AutoShape 68"/>
        <xdr:cNvSpPr>
          <a:spLocks noChangeArrowheads="1"/>
        </xdr:cNvSpPr>
      </xdr:nvSpPr>
      <xdr:spPr bwMode="auto">
        <a:xfrm>
          <a:off x="4495800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150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151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152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153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154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155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156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157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400050</xdr:colOff>
      <xdr:row>4</xdr:row>
      <xdr:rowOff>114300</xdr:rowOff>
    </xdr:from>
    <xdr:to>
      <xdr:col>2</xdr:col>
      <xdr:colOff>590550</xdr:colOff>
      <xdr:row>4</xdr:row>
      <xdr:rowOff>285750</xdr:rowOff>
    </xdr:to>
    <xdr:sp macro="" textlink="">
      <xdr:nvSpPr>
        <xdr:cNvPr id="158" name="AutoShape 68"/>
        <xdr:cNvSpPr>
          <a:spLocks noChangeArrowheads="1"/>
        </xdr:cNvSpPr>
      </xdr:nvSpPr>
      <xdr:spPr bwMode="auto">
        <a:xfrm>
          <a:off x="3552825" y="16002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352425</xdr:colOff>
      <xdr:row>4</xdr:row>
      <xdr:rowOff>104775</xdr:rowOff>
    </xdr:from>
    <xdr:to>
      <xdr:col>3</xdr:col>
      <xdr:colOff>542925</xdr:colOff>
      <xdr:row>4</xdr:row>
      <xdr:rowOff>276225</xdr:rowOff>
    </xdr:to>
    <xdr:sp macro="" textlink="">
      <xdr:nvSpPr>
        <xdr:cNvPr id="159" name="AutoShape 68"/>
        <xdr:cNvSpPr>
          <a:spLocks noChangeArrowheads="1"/>
        </xdr:cNvSpPr>
      </xdr:nvSpPr>
      <xdr:spPr bwMode="auto">
        <a:xfrm>
          <a:off x="4495800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160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161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162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163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164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165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166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167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/Desktop/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ტოპ 15"/>
      <sheetName val="ვიზიტის ტიპები"/>
      <sheetName val="რეგიონები"/>
      <sheetName val="ევროკავშირის ქვეყნები"/>
      <sheetName val="საზღვრის ტიპი"/>
      <sheetName val="საზღვარი"/>
      <sheetName val="დემოგრაფია"/>
      <sheetName val="ტერმინები"/>
    </sheetNames>
    <sheetDataSet>
      <sheetData sheetId="0">
        <row r="4">
          <cell r="C4">
            <v>7725774</v>
          </cell>
          <cell r="D4">
            <v>1513421</v>
          </cell>
          <cell r="E4">
            <v>1721242</v>
          </cell>
          <cell r="F4">
            <v>4703945</v>
          </cell>
        </row>
        <row r="6">
          <cell r="C6">
            <v>6665255</v>
          </cell>
          <cell r="D6">
            <v>1296969</v>
          </cell>
          <cell r="E6">
            <v>1348199</v>
          </cell>
          <cell r="F6">
            <v>3902798</v>
          </cell>
        </row>
        <row r="66">
          <cell r="C66">
            <v>61638</v>
          </cell>
          <cell r="D66">
            <v>9638</v>
          </cell>
          <cell r="E66">
            <v>24242</v>
          </cell>
          <cell r="F66">
            <v>45386</v>
          </cell>
        </row>
        <row r="114">
          <cell r="C114">
            <v>337672</v>
          </cell>
          <cell r="D114">
            <v>46073</v>
          </cell>
          <cell r="E114">
            <v>73480</v>
          </cell>
          <cell r="F114">
            <v>235712</v>
          </cell>
        </row>
        <row r="160">
          <cell r="C160">
            <v>156190</v>
          </cell>
          <cell r="D160">
            <v>16982</v>
          </cell>
          <cell r="E160">
            <v>114471</v>
          </cell>
          <cell r="F160">
            <v>208341</v>
          </cell>
        </row>
        <row r="175">
          <cell r="C175">
            <v>9383</v>
          </cell>
          <cell r="D175">
            <v>2148</v>
          </cell>
          <cell r="E175">
            <v>7063</v>
          </cell>
          <cell r="F175">
            <v>11287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tabSelected="1" zoomScaleNormal="100" workbookViewId="0">
      <selection activeCell="B1" sqref="B1"/>
    </sheetView>
  </sheetViews>
  <sheetFormatPr defaultRowHeight="15" customHeight="1" x14ac:dyDescent="0.2"/>
  <cols>
    <col min="1" max="1" width="3.28515625" style="22" customWidth="1"/>
    <col min="2" max="2" width="44" style="22" customWidth="1"/>
    <col min="3" max="3" width="14.85546875" style="22" customWidth="1"/>
    <col min="4" max="4" width="13.7109375" style="22" customWidth="1"/>
    <col min="5" max="5" width="14.140625" style="22" customWidth="1"/>
    <col min="6" max="6" width="12.85546875" style="22" customWidth="1"/>
    <col min="7" max="8" width="13.28515625" style="22" customWidth="1"/>
    <col min="9" max="9" width="13.28515625" style="129" customWidth="1"/>
    <col min="10" max="10" width="13.28515625" style="128" customWidth="1"/>
    <col min="11" max="12" width="13.28515625" style="73" customWidth="1"/>
    <col min="13" max="16384" width="9.140625" style="22"/>
  </cols>
  <sheetData>
    <row r="1" spans="2:13" ht="35.25" customHeight="1" x14ac:dyDescent="0.2">
      <c r="B1" s="114" t="s">
        <v>0</v>
      </c>
      <c r="C1" s="44">
        <v>2019</v>
      </c>
      <c r="D1" s="44">
        <v>2020</v>
      </c>
      <c r="E1" s="44">
        <v>2021</v>
      </c>
      <c r="F1" s="44">
        <v>2022</v>
      </c>
      <c r="G1" s="44" t="s">
        <v>203</v>
      </c>
      <c r="H1" s="44" t="s">
        <v>204</v>
      </c>
      <c r="I1" s="44" t="s">
        <v>205</v>
      </c>
      <c r="J1" s="44" t="s">
        <v>301</v>
      </c>
      <c r="K1" s="137" t="s">
        <v>302</v>
      </c>
      <c r="L1" s="72" t="s">
        <v>303</v>
      </c>
    </row>
    <row r="2" spans="2:13" ht="31.5" customHeight="1" x14ac:dyDescent="0.2">
      <c r="B2" s="61" t="s">
        <v>171</v>
      </c>
      <c r="C2" s="55">
        <v>9357964</v>
      </c>
      <c r="D2" s="55">
        <v>1747110</v>
      </c>
      <c r="E2" s="55">
        <v>1881271</v>
      </c>
      <c r="F2" s="55">
        <v>5426903</v>
      </c>
      <c r="G2" s="55">
        <f>F2-C2</f>
        <v>-3931061</v>
      </c>
      <c r="H2" s="55">
        <f>F2-D2</f>
        <v>3679793</v>
      </c>
      <c r="I2" s="99">
        <f>F2-E2</f>
        <v>3545632</v>
      </c>
      <c r="J2" s="100">
        <f>F2/C2-1</f>
        <v>-0.4200765251928732</v>
      </c>
      <c r="K2" s="98">
        <f>F2/D2-1</f>
        <v>2.1062171242795245</v>
      </c>
      <c r="L2" s="158">
        <f>F2/E2-1</f>
        <v>1.8847002903887851</v>
      </c>
    </row>
    <row r="3" spans="2:13" ht="19.5" customHeight="1" x14ac:dyDescent="0.2">
      <c r="B3" s="62" t="s">
        <v>166</v>
      </c>
      <c r="C3" s="56">
        <v>1632190</v>
      </c>
      <c r="D3" s="56">
        <v>233689</v>
      </c>
      <c r="E3" s="56">
        <v>160029</v>
      </c>
      <c r="F3" s="56">
        <v>722958</v>
      </c>
      <c r="G3" s="56">
        <f>F3-C3</f>
        <v>-909232</v>
      </c>
      <c r="H3" s="56">
        <f>F3-D3</f>
        <v>489269</v>
      </c>
      <c r="I3" s="101">
        <f>F3-E3</f>
        <v>562929</v>
      </c>
      <c r="J3" s="102">
        <f>F3/C3-1</f>
        <v>-0.55706259687903981</v>
      </c>
      <c r="K3" s="102">
        <f t="shared" ref="K3:K66" si="0">F3/D3-1</f>
        <v>2.0936757827711188</v>
      </c>
      <c r="L3" s="159">
        <f t="shared" ref="L3:L52" si="1">F3/E3-1</f>
        <v>3.5176686725530999</v>
      </c>
    </row>
    <row r="4" spans="2:13" ht="30.75" customHeight="1" x14ac:dyDescent="0.2">
      <c r="B4" s="63" t="s">
        <v>172</v>
      </c>
      <c r="C4" s="34">
        <v>7725774</v>
      </c>
      <c r="D4" s="34">
        <v>1513421</v>
      </c>
      <c r="E4" s="34">
        <v>1721242</v>
      </c>
      <c r="F4" s="34">
        <v>4703945</v>
      </c>
      <c r="G4" s="34">
        <f>F4-C4</f>
        <v>-3021829</v>
      </c>
      <c r="H4" s="34">
        <f>F4-D4</f>
        <v>3190524</v>
      </c>
      <c r="I4" s="103">
        <f>F4-E4</f>
        <v>2982703</v>
      </c>
      <c r="J4" s="104">
        <f>F4/C4-1</f>
        <v>-0.39113608552359935</v>
      </c>
      <c r="K4" s="104">
        <f t="shared" si="0"/>
        <v>2.1081536466059343</v>
      </c>
      <c r="L4" s="160">
        <f t="shared" si="1"/>
        <v>1.7328783517948088</v>
      </c>
    </row>
    <row r="5" spans="2:13" ht="30.75" customHeight="1" x14ac:dyDescent="0.2">
      <c r="B5" s="64" t="s">
        <v>168</v>
      </c>
      <c r="C5" s="34"/>
      <c r="D5" s="34"/>
      <c r="E5" s="34"/>
      <c r="F5" s="34"/>
      <c r="G5" s="34"/>
      <c r="H5" s="34"/>
      <c r="I5" s="103"/>
      <c r="J5" s="104"/>
      <c r="K5" s="104"/>
      <c r="L5" s="160"/>
      <c r="M5" s="74"/>
    </row>
    <row r="6" spans="2:13" ht="15" customHeight="1" x14ac:dyDescent="0.2">
      <c r="B6" s="54" t="s">
        <v>300</v>
      </c>
      <c r="C6" s="35">
        <v>6665255</v>
      </c>
      <c r="D6" s="35">
        <v>1296969</v>
      </c>
      <c r="E6" s="116">
        <v>1348199</v>
      </c>
      <c r="F6" s="116">
        <v>3902798</v>
      </c>
      <c r="G6" s="35">
        <f t="shared" ref="G6:G67" si="2">F6-C6</f>
        <v>-2762457</v>
      </c>
      <c r="H6" s="35">
        <f t="shared" ref="H6:H67" si="3">F6-D6</f>
        <v>2605829</v>
      </c>
      <c r="I6" s="116">
        <f t="shared" ref="I6:I67" si="4">F6-E6</f>
        <v>2554599</v>
      </c>
      <c r="J6" s="117">
        <f t="shared" ref="J6:J67" si="5">F6/C6-1</f>
        <v>-0.41445631112388048</v>
      </c>
      <c r="K6" s="117">
        <f t="shared" si="0"/>
        <v>2.0091682993194131</v>
      </c>
      <c r="L6" s="161">
        <f t="shared" si="1"/>
        <v>1.8948233903155245</v>
      </c>
    </row>
    <row r="7" spans="2:13" x14ac:dyDescent="0.2">
      <c r="B7" s="135" t="s">
        <v>131</v>
      </c>
      <c r="C7" s="138">
        <v>4988307</v>
      </c>
      <c r="D7" s="138">
        <v>893892</v>
      </c>
      <c r="E7" s="138">
        <v>845495</v>
      </c>
      <c r="F7" s="138">
        <v>2593461</v>
      </c>
      <c r="G7" s="138">
        <f t="shared" si="2"/>
        <v>-2394846</v>
      </c>
      <c r="H7" s="138">
        <f t="shared" si="3"/>
        <v>1699569</v>
      </c>
      <c r="I7" s="138">
        <f t="shared" si="4"/>
        <v>1747966</v>
      </c>
      <c r="J7" s="139">
        <f t="shared" si="5"/>
        <v>-0.48009194301794178</v>
      </c>
      <c r="K7" s="139">
        <f t="shared" si="0"/>
        <v>1.9013135815064905</v>
      </c>
      <c r="L7" s="162">
        <f t="shared" si="1"/>
        <v>2.0673877432746499</v>
      </c>
    </row>
    <row r="8" spans="2:13" ht="14.25" customHeight="1" x14ac:dyDescent="0.2">
      <c r="B8" s="120" t="s">
        <v>88</v>
      </c>
      <c r="C8" s="36">
        <v>1365048</v>
      </c>
      <c r="D8" s="36">
        <v>260965</v>
      </c>
      <c r="E8" s="36">
        <v>164698</v>
      </c>
      <c r="F8" s="36">
        <v>742593</v>
      </c>
      <c r="G8" s="36">
        <f t="shared" ref="G8:G27" si="6">F8-C8</f>
        <v>-622455</v>
      </c>
      <c r="H8" s="36">
        <f t="shared" ref="H8:H27" si="7">F8-D8</f>
        <v>481628</v>
      </c>
      <c r="I8" s="36">
        <f t="shared" ref="I8:I27" si="8">F8-E8</f>
        <v>577895</v>
      </c>
      <c r="J8" s="119">
        <f t="shared" ref="J8:J27" si="9">F8/C8-1</f>
        <v>-0.4559949540235948</v>
      </c>
      <c r="K8" s="119">
        <f t="shared" ref="K8:K27" si="10">F8/D8-1</f>
        <v>1.8455654972889084</v>
      </c>
      <c r="L8" s="163">
        <f t="shared" ref="L8:L27" si="11">F8/E8-1</f>
        <v>3.5088161362008039</v>
      </c>
    </row>
    <row r="9" spans="2:13" ht="12" x14ac:dyDescent="0.2">
      <c r="B9" s="118" t="s">
        <v>83</v>
      </c>
      <c r="C9" s="36">
        <v>1526619</v>
      </c>
      <c r="D9" s="36">
        <v>295132</v>
      </c>
      <c r="E9" s="36">
        <v>82718</v>
      </c>
      <c r="F9" s="36">
        <v>152969</v>
      </c>
      <c r="G9" s="36">
        <f t="shared" si="6"/>
        <v>-1373650</v>
      </c>
      <c r="H9" s="36">
        <f t="shared" si="7"/>
        <v>-142163</v>
      </c>
      <c r="I9" s="36">
        <f t="shared" si="8"/>
        <v>70251</v>
      </c>
      <c r="J9" s="119">
        <f t="shared" si="9"/>
        <v>-0.89979883651389114</v>
      </c>
      <c r="K9" s="119">
        <f t="shared" si="10"/>
        <v>-0.48169293739750352</v>
      </c>
      <c r="L9" s="163">
        <f t="shared" si="11"/>
        <v>0.84928310645808658</v>
      </c>
    </row>
    <row r="10" spans="2:13" ht="12" x14ac:dyDescent="0.2">
      <c r="B10" s="118" t="s">
        <v>84</v>
      </c>
      <c r="C10" s="36">
        <v>66174</v>
      </c>
      <c r="D10" s="36">
        <v>14340</v>
      </c>
      <c r="E10" s="36">
        <v>53698</v>
      </c>
      <c r="F10" s="36">
        <v>130046</v>
      </c>
      <c r="G10" s="36">
        <f t="shared" si="6"/>
        <v>63872</v>
      </c>
      <c r="H10" s="36">
        <f t="shared" si="7"/>
        <v>115706</v>
      </c>
      <c r="I10" s="36">
        <f t="shared" si="8"/>
        <v>76348</v>
      </c>
      <c r="J10" s="119">
        <f t="shared" si="9"/>
        <v>0.96521292350469978</v>
      </c>
      <c r="K10" s="119">
        <f t="shared" si="10"/>
        <v>8.0687587168758714</v>
      </c>
      <c r="L10" s="163">
        <f t="shared" si="11"/>
        <v>1.4218034191217548</v>
      </c>
    </row>
    <row r="11" spans="2:13" ht="15" customHeight="1" x14ac:dyDescent="0.2">
      <c r="B11" s="118" t="s">
        <v>2</v>
      </c>
      <c r="C11" s="36">
        <v>10916</v>
      </c>
      <c r="D11" s="36">
        <v>3871</v>
      </c>
      <c r="E11" s="36">
        <v>3638</v>
      </c>
      <c r="F11" s="36">
        <v>7223</v>
      </c>
      <c r="G11" s="36">
        <f t="shared" si="6"/>
        <v>-3693</v>
      </c>
      <c r="H11" s="36">
        <f t="shared" si="7"/>
        <v>3352</v>
      </c>
      <c r="I11" s="36">
        <f t="shared" si="8"/>
        <v>3585</v>
      </c>
      <c r="J11" s="119">
        <f t="shared" si="9"/>
        <v>-0.33831073653352872</v>
      </c>
      <c r="K11" s="119">
        <f t="shared" si="10"/>
        <v>0.86592611728235602</v>
      </c>
      <c r="L11" s="163">
        <f t="shared" si="11"/>
        <v>0.98543155579989006</v>
      </c>
    </row>
    <row r="12" spans="2:13" ht="15" customHeight="1" x14ac:dyDescent="0.2">
      <c r="B12" s="50" t="s">
        <v>10</v>
      </c>
      <c r="C12" s="36">
        <v>16018</v>
      </c>
      <c r="D12" s="36">
        <v>2476</v>
      </c>
      <c r="E12" s="36">
        <v>5316</v>
      </c>
      <c r="F12" s="36">
        <v>8681</v>
      </c>
      <c r="G12" s="36">
        <f t="shared" si="6"/>
        <v>-7337</v>
      </c>
      <c r="H12" s="36">
        <f t="shared" si="7"/>
        <v>6205</v>
      </c>
      <c r="I12" s="36">
        <f t="shared" si="8"/>
        <v>3365</v>
      </c>
      <c r="J12" s="119">
        <f t="shared" si="9"/>
        <v>-0.45804719690348361</v>
      </c>
      <c r="K12" s="119">
        <f t="shared" si="10"/>
        <v>2.5060581583198709</v>
      </c>
      <c r="L12" s="163">
        <f t="shared" si="11"/>
        <v>0.63299473288186614</v>
      </c>
    </row>
    <row r="13" spans="2:13" ht="15" customHeight="1" x14ac:dyDescent="0.2">
      <c r="B13" s="120" t="s">
        <v>3</v>
      </c>
      <c r="C13" s="36">
        <v>12482</v>
      </c>
      <c r="D13" s="36">
        <v>2819</v>
      </c>
      <c r="E13" s="36">
        <v>4353</v>
      </c>
      <c r="F13" s="36">
        <v>9263</v>
      </c>
      <c r="G13" s="36">
        <f t="shared" si="6"/>
        <v>-3219</v>
      </c>
      <c r="H13" s="36">
        <f t="shared" si="7"/>
        <v>6444</v>
      </c>
      <c r="I13" s="36">
        <f t="shared" si="8"/>
        <v>4910</v>
      </c>
      <c r="J13" s="119">
        <f t="shared" si="9"/>
        <v>-0.25789136356353148</v>
      </c>
      <c r="K13" s="119">
        <f t="shared" si="10"/>
        <v>2.2859169918410784</v>
      </c>
      <c r="L13" s="163">
        <f t="shared" si="11"/>
        <v>1.1279577303009418</v>
      </c>
    </row>
    <row r="14" spans="2:13" ht="15" customHeight="1" x14ac:dyDescent="0.2">
      <c r="B14" s="118" t="s">
        <v>9</v>
      </c>
      <c r="C14" s="36">
        <v>7778</v>
      </c>
      <c r="D14" s="36">
        <v>1028</v>
      </c>
      <c r="E14" s="36">
        <v>3548</v>
      </c>
      <c r="F14" s="36">
        <v>4032</v>
      </c>
      <c r="G14" s="36">
        <f t="shared" si="6"/>
        <v>-3746</v>
      </c>
      <c r="H14" s="36">
        <f t="shared" si="7"/>
        <v>3004</v>
      </c>
      <c r="I14" s="36">
        <f t="shared" si="8"/>
        <v>484</v>
      </c>
      <c r="J14" s="119">
        <f t="shared" si="9"/>
        <v>-0.48161481100539982</v>
      </c>
      <c r="K14" s="119">
        <f t="shared" si="10"/>
        <v>2.9221789883268481</v>
      </c>
      <c r="L14" s="163">
        <f t="shared" si="11"/>
        <v>0.13641488162344984</v>
      </c>
    </row>
    <row r="15" spans="2:13" ht="15" customHeight="1" x14ac:dyDescent="0.2">
      <c r="B15" s="120" t="s">
        <v>92</v>
      </c>
      <c r="C15" s="36">
        <v>103611</v>
      </c>
      <c r="D15" s="36">
        <v>13779</v>
      </c>
      <c r="E15" s="36">
        <v>66787</v>
      </c>
      <c r="F15" s="36">
        <v>120494</v>
      </c>
      <c r="G15" s="36">
        <f t="shared" si="6"/>
        <v>16883</v>
      </c>
      <c r="H15" s="36">
        <f t="shared" si="7"/>
        <v>106715</v>
      </c>
      <c r="I15" s="36">
        <f t="shared" si="8"/>
        <v>53707</v>
      </c>
      <c r="J15" s="119">
        <f t="shared" si="9"/>
        <v>0.16294601924506091</v>
      </c>
      <c r="K15" s="119">
        <f t="shared" si="10"/>
        <v>7.7447565135350889</v>
      </c>
      <c r="L15" s="163">
        <f t="shared" si="11"/>
        <v>0.80415350292721643</v>
      </c>
    </row>
    <row r="16" spans="2:13" ht="15" customHeight="1" x14ac:dyDescent="0.2">
      <c r="B16" s="118" t="s">
        <v>155</v>
      </c>
      <c r="C16" s="36">
        <v>13343</v>
      </c>
      <c r="D16" s="36">
        <v>3279</v>
      </c>
      <c r="E16" s="36">
        <v>6192</v>
      </c>
      <c r="F16" s="36">
        <v>14218</v>
      </c>
      <c r="G16" s="36">
        <f t="shared" si="6"/>
        <v>875</v>
      </c>
      <c r="H16" s="36">
        <f t="shared" si="7"/>
        <v>10939</v>
      </c>
      <c r="I16" s="36">
        <f t="shared" si="8"/>
        <v>8026</v>
      </c>
      <c r="J16" s="119">
        <f t="shared" si="9"/>
        <v>6.5577456344150464E-2</v>
      </c>
      <c r="K16" s="119">
        <f t="shared" si="10"/>
        <v>3.3360780725831045</v>
      </c>
      <c r="L16" s="163">
        <f t="shared" si="11"/>
        <v>1.2961886304909562</v>
      </c>
    </row>
    <row r="17" spans="2:12" ht="12" x14ac:dyDescent="0.2">
      <c r="B17" s="120" t="s">
        <v>4</v>
      </c>
      <c r="C17" s="36">
        <v>20514</v>
      </c>
      <c r="D17" s="36">
        <v>3976</v>
      </c>
      <c r="E17" s="36">
        <v>7961</v>
      </c>
      <c r="F17" s="36">
        <v>16496</v>
      </c>
      <c r="G17" s="36">
        <f t="shared" si="6"/>
        <v>-4018</v>
      </c>
      <c r="H17" s="36">
        <f t="shared" si="7"/>
        <v>12520</v>
      </c>
      <c r="I17" s="36">
        <f t="shared" si="8"/>
        <v>8535</v>
      </c>
      <c r="J17" s="119">
        <f t="shared" si="9"/>
        <v>-0.19586623769133271</v>
      </c>
      <c r="K17" s="119">
        <f t="shared" si="10"/>
        <v>3.1488933601609661</v>
      </c>
      <c r="L17" s="163">
        <f t="shared" si="11"/>
        <v>1.0721014947870868</v>
      </c>
    </row>
    <row r="18" spans="2:12" ht="12" x14ac:dyDescent="0.2">
      <c r="B18" s="120" t="s">
        <v>5</v>
      </c>
      <c r="C18" s="36">
        <v>22381</v>
      </c>
      <c r="D18" s="36">
        <v>4735</v>
      </c>
      <c r="E18" s="36">
        <v>9376</v>
      </c>
      <c r="F18" s="36">
        <v>15467</v>
      </c>
      <c r="G18" s="36">
        <f t="shared" si="6"/>
        <v>-6914</v>
      </c>
      <c r="H18" s="36">
        <f t="shared" si="7"/>
        <v>10732</v>
      </c>
      <c r="I18" s="36">
        <f t="shared" si="8"/>
        <v>6091</v>
      </c>
      <c r="J18" s="119">
        <f t="shared" si="9"/>
        <v>-0.3089227469728788</v>
      </c>
      <c r="K18" s="119">
        <f t="shared" si="10"/>
        <v>2.2665258711721226</v>
      </c>
      <c r="L18" s="163">
        <f t="shared" si="11"/>
        <v>0.6496373720136519</v>
      </c>
    </row>
    <row r="19" spans="2:12" ht="12" x14ac:dyDescent="0.2">
      <c r="B19" s="118" t="s">
        <v>86</v>
      </c>
      <c r="C19" s="36">
        <v>6559</v>
      </c>
      <c r="D19" s="36">
        <v>1902</v>
      </c>
      <c r="E19" s="36">
        <v>2443</v>
      </c>
      <c r="F19" s="36">
        <v>8096</v>
      </c>
      <c r="G19" s="36">
        <f t="shared" si="6"/>
        <v>1537</v>
      </c>
      <c r="H19" s="36">
        <f t="shared" si="7"/>
        <v>6194</v>
      </c>
      <c r="I19" s="36">
        <f t="shared" si="8"/>
        <v>5653</v>
      </c>
      <c r="J19" s="119">
        <f t="shared" si="9"/>
        <v>0.23433450221070284</v>
      </c>
      <c r="K19" s="119">
        <f t="shared" si="10"/>
        <v>3.2565720294426921</v>
      </c>
      <c r="L19" s="163">
        <f t="shared" si="11"/>
        <v>2.3139582480556693</v>
      </c>
    </row>
    <row r="20" spans="2:12" ht="12" x14ac:dyDescent="0.2">
      <c r="B20" s="118" t="s">
        <v>6</v>
      </c>
      <c r="C20" s="36">
        <v>88300</v>
      </c>
      <c r="D20" s="36">
        <v>10691</v>
      </c>
      <c r="E20" s="36">
        <v>30988</v>
      </c>
      <c r="F20" s="36">
        <v>41917</v>
      </c>
      <c r="G20" s="36">
        <f t="shared" si="6"/>
        <v>-46383</v>
      </c>
      <c r="H20" s="36">
        <f t="shared" si="7"/>
        <v>31226</v>
      </c>
      <c r="I20" s="36">
        <f t="shared" si="8"/>
        <v>10929</v>
      </c>
      <c r="J20" s="119">
        <f t="shared" si="9"/>
        <v>-0.52528878822197056</v>
      </c>
      <c r="K20" s="119">
        <f t="shared" si="10"/>
        <v>2.920774483210177</v>
      </c>
      <c r="L20" s="163">
        <f t="shared" si="11"/>
        <v>0.35268491028785331</v>
      </c>
    </row>
    <row r="21" spans="2:12" ht="12" x14ac:dyDescent="0.2">
      <c r="B21" s="120" t="s">
        <v>7</v>
      </c>
      <c r="C21" s="36">
        <v>6815</v>
      </c>
      <c r="D21" s="36">
        <v>1205</v>
      </c>
      <c r="E21" s="36">
        <v>2248</v>
      </c>
      <c r="F21" s="36">
        <v>4157</v>
      </c>
      <c r="G21" s="36">
        <f t="shared" si="6"/>
        <v>-2658</v>
      </c>
      <c r="H21" s="36">
        <f t="shared" si="7"/>
        <v>2952</v>
      </c>
      <c r="I21" s="36">
        <f t="shared" si="8"/>
        <v>1909</v>
      </c>
      <c r="J21" s="119">
        <f t="shared" si="9"/>
        <v>-0.39002201027146</v>
      </c>
      <c r="K21" s="119">
        <f t="shared" si="10"/>
        <v>2.4497925311203321</v>
      </c>
      <c r="L21" s="163">
        <f t="shared" si="11"/>
        <v>0.84919928825622781</v>
      </c>
    </row>
    <row r="22" spans="2:12" ht="12" x14ac:dyDescent="0.2">
      <c r="B22" s="120" t="s">
        <v>87</v>
      </c>
      <c r="C22" s="36">
        <v>1471558</v>
      </c>
      <c r="D22" s="36">
        <v>208677</v>
      </c>
      <c r="E22" s="36">
        <v>212979</v>
      </c>
      <c r="F22" s="36">
        <v>1087257</v>
      </c>
      <c r="G22" s="36">
        <f t="shared" si="6"/>
        <v>-384301</v>
      </c>
      <c r="H22" s="36">
        <f t="shared" si="7"/>
        <v>878580</v>
      </c>
      <c r="I22" s="36">
        <f t="shared" si="8"/>
        <v>874278</v>
      </c>
      <c r="J22" s="119">
        <f t="shared" si="9"/>
        <v>-0.26115246561807282</v>
      </c>
      <c r="K22" s="119">
        <f t="shared" si="10"/>
        <v>4.2102387900918643</v>
      </c>
      <c r="L22" s="163">
        <f t="shared" si="11"/>
        <v>4.104996267237615</v>
      </c>
    </row>
    <row r="23" spans="2:12" ht="12" x14ac:dyDescent="0.2">
      <c r="B23" s="48" t="s">
        <v>8</v>
      </c>
      <c r="C23" s="36">
        <v>6689</v>
      </c>
      <c r="D23" s="36">
        <v>1182</v>
      </c>
      <c r="E23" s="36">
        <v>1282</v>
      </c>
      <c r="F23" s="36">
        <v>3508</v>
      </c>
      <c r="G23" s="36">
        <f t="shared" si="6"/>
        <v>-3181</v>
      </c>
      <c r="H23" s="36">
        <f t="shared" si="7"/>
        <v>2326</v>
      </c>
      <c r="I23" s="36">
        <f t="shared" si="8"/>
        <v>2226</v>
      </c>
      <c r="J23" s="119">
        <f t="shared" si="9"/>
        <v>-0.47555688443713562</v>
      </c>
      <c r="K23" s="119">
        <f t="shared" si="10"/>
        <v>1.9678510998307952</v>
      </c>
      <c r="L23" s="163">
        <f t="shared" si="11"/>
        <v>1.7363494539781592</v>
      </c>
    </row>
    <row r="24" spans="2:12" ht="12" x14ac:dyDescent="0.2">
      <c r="B24" s="120" t="s">
        <v>89</v>
      </c>
      <c r="C24" s="36">
        <v>5342</v>
      </c>
      <c r="D24" s="36">
        <v>3588</v>
      </c>
      <c r="E24" s="36">
        <v>5220</v>
      </c>
      <c r="F24" s="36">
        <v>6161</v>
      </c>
      <c r="G24" s="36">
        <f t="shared" si="6"/>
        <v>819</v>
      </c>
      <c r="H24" s="36">
        <f t="shared" si="7"/>
        <v>2573</v>
      </c>
      <c r="I24" s="36">
        <f t="shared" si="8"/>
        <v>941</v>
      </c>
      <c r="J24" s="119">
        <f t="shared" si="9"/>
        <v>0.1533133657806065</v>
      </c>
      <c r="K24" s="119">
        <f t="shared" si="10"/>
        <v>0.71711259754738021</v>
      </c>
      <c r="L24" s="163">
        <f t="shared" si="11"/>
        <v>0.18026819923371651</v>
      </c>
    </row>
    <row r="25" spans="2:12" ht="12" x14ac:dyDescent="0.2">
      <c r="B25" s="120" t="s">
        <v>85</v>
      </c>
      <c r="C25" s="36">
        <v>13708</v>
      </c>
      <c r="D25" s="36">
        <v>3423</v>
      </c>
      <c r="E25" s="36">
        <v>765</v>
      </c>
      <c r="F25" s="36">
        <v>4015</v>
      </c>
      <c r="G25" s="36">
        <f t="shared" si="6"/>
        <v>-9693</v>
      </c>
      <c r="H25" s="36">
        <f t="shared" si="7"/>
        <v>592</v>
      </c>
      <c r="I25" s="36">
        <f t="shared" si="8"/>
        <v>3250</v>
      </c>
      <c r="J25" s="119">
        <f t="shared" si="9"/>
        <v>-0.70710533994747593</v>
      </c>
      <c r="K25" s="119">
        <f t="shared" si="10"/>
        <v>0.17294770669003801</v>
      </c>
      <c r="L25" s="163">
        <f t="shared" si="11"/>
        <v>4.2483660130718954</v>
      </c>
    </row>
    <row r="26" spans="2:12" ht="12" x14ac:dyDescent="0.2">
      <c r="B26" s="120" t="s">
        <v>91</v>
      </c>
      <c r="C26" s="36">
        <v>207667</v>
      </c>
      <c r="D26" s="36">
        <v>42414</v>
      </c>
      <c r="E26" s="36">
        <v>144901</v>
      </c>
      <c r="F26" s="36">
        <v>168915</v>
      </c>
      <c r="G26" s="36">
        <f t="shared" si="6"/>
        <v>-38752</v>
      </c>
      <c r="H26" s="36">
        <f t="shared" si="7"/>
        <v>126501</v>
      </c>
      <c r="I26" s="36">
        <f t="shared" si="8"/>
        <v>24014</v>
      </c>
      <c r="J26" s="119">
        <f t="shared" si="9"/>
        <v>-0.18660644204423427</v>
      </c>
      <c r="K26" s="119">
        <f t="shared" si="10"/>
        <v>2.9825293535153485</v>
      </c>
      <c r="L26" s="163">
        <f t="shared" si="11"/>
        <v>0.16572694460355697</v>
      </c>
    </row>
    <row r="27" spans="2:12" ht="12" x14ac:dyDescent="0.2">
      <c r="B27" s="118" t="s">
        <v>90</v>
      </c>
      <c r="C27" s="36">
        <v>16785</v>
      </c>
      <c r="D27" s="36">
        <v>14410</v>
      </c>
      <c r="E27" s="36">
        <v>36384</v>
      </c>
      <c r="F27" s="36">
        <v>47953</v>
      </c>
      <c r="G27" s="36">
        <f t="shared" si="6"/>
        <v>31168</v>
      </c>
      <c r="H27" s="36">
        <f t="shared" si="7"/>
        <v>33543</v>
      </c>
      <c r="I27" s="36">
        <f t="shared" si="8"/>
        <v>11569</v>
      </c>
      <c r="J27" s="119">
        <f t="shared" si="9"/>
        <v>1.8568960381292823</v>
      </c>
      <c r="K27" s="119">
        <f t="shared" si="10"/>
        <v>2.3277585010409436</v>
      </c>
      <c r="L27" s="163">
        <f t="shared" si="11"/>
        <v>0.31796943711521553</v>
      </c>
    </row>
    <row r="28" spans="2:12" x14ac:dyDescent="0.2">
      <c r="B28" s="141" t="s">
        <v>11</v>
      </c>
      <c r="C28" s="138">
        <v>69855</v>
      </c>
      <c r="D28" s="138">
        <v>9563</v>
      </c>
      <c r="E28" s="138">
        <v>13992</v>
      </c>
      <c r="F28" s="138">
        <v>36998</v>
      </c>
      <c r="G28" s="138">
        <f t="shared" si="2"/>
        <v>-32857</v>
      </c>
      <c r="H28" s="138">
        <f t="shared" si="3"/>
        <v>27435</v>
      </c>
      <c r="I28" s="138">
        <f t="shared" si="4"/>
        <v>23006</v>
      </c>
      <c r="J28" s="139">
        <f t="shared" si="5"/>
        <v>-0.47036003149380856</v>
      </c>
      <c r="K28" s="139">
        <f t="shared" si="0"/>
        <v>2.8688696015894593</v>
      </c>
      <c r="L28" s="162">
        <f t="shared" si="1"/>
        <v>1.6442252715837622</v>
      </c>
    </row>
    <row r="29" spans="2:12" ht="12" x14ac:dyDescent="0.2">
      <c r="B29" s="120" t="s">
        <v>12</v>
      </c>
      <c r="C29" s="36">
        <v>6088</v>
      </c>
      <c r="D29" s="36">
        <v>568</v>
      </c>
      <c r="E29" s="36">
        <v>1158</v>
      </c>
      <c r="F29" s="36">
        <v>3103</v>
      </c>
      <c r="G29" s="36">
        <f t="shared" ref="G29:G35" si="12">F29-C29</f>
        <v>-2985</v>
      </c>
      <c r="H29" s="36">
        <f t="shared" ref="H29:H35" si="13">F29-D29</f>
        <v>2535</v>
      </c>
      <c r="I29" s="36">
        <f t="shared" ref="I29:I35" si="14">F29-E29</f>
        <v>1945</v>
      </c>
      <c r="J29" s="119">
        <f t="shared" ref="J29:J35" si="15">F29/C29-1</f>
        <v>-0.49030880420499345</v>
      </c>
      <c r="K29" s="119">
        <f t="shared" ref="K29:K35" si="16">F29/D29-1</f>
        <v>4.4630281690140849</v>
      </c>
      <c r="L29" s="163">
        <f t="shared" ref="L29:L35" si="17">F29/E29-1</f>
        <v>1.6796200345423142</v>
      </c>
    </row>
    <row r="30" spans="2:12" ht="12" x14ac:dyDescent="0.2">
      <c r="B30" s="120" t="s">
        <v>16</v>
      </c>
      <c r="C30" s="36">
        <v>5100</v>
      </c>
      <c r="D30" s="36">
        <v>701</v>
      </c>
      <c r="E30" s="36">
        <v>793</v>
      </c>
      <c r="F30" s="36">
        <v>2154</v>
      </c>
      <c r="G30" s="36">
        <f t="shared" si="12"/>
        <v>-2946</v>
      </c>
      <c r="H30" s="36">
        <f t="shared" si="13"/>
        <v>1453</v>
      </c>
      <c r="I30" s="36">
        <f t="shared" si="14"/>
        <v>1361</v>
      </c>
      <c r="J30" s="119">
        <f t="shared" si="15"/>
        <v>-0.5776470588235294</v>
      </c>
      <c r="K30" s="119">
        <f t="shared" si="16"/>
        <v>2.0727532097004278</v>
      </c>
      <c r="L30" s="163">
        <f t="shared" si="17"/>
        <v>1.7162673392181591</v>
      </c>
    </row>
    <row r="31" spans="2:12" ht="12" x14ac:dyDescent="0.2">
      <c r="B31" s="120" t="s">
        <v>14</v>
      </c>
      <c r="C31" s="36">
        <v>286</v>
      </c>
      <c r="D31" s="36">
        <v>32</v>
      </c>
      <c r="E31" s="36">
        <v>78</v>
      </c>
      <c r="F31" s="36">
        <v>280</v>
      </c>
      <c r="G31" s="36">
        <f t="shared" si="12"/>
        <v>-6</v>
      </c>
      <c r="H31" s="36">
        <f t="shared" si="13"/>
        <v>248</v>
      </c>
      <c r="I31" s="36">
        <f t="shared" si="14"/>
        <v>202</v>
      </c>
      <c r="J31" s="119">
        <f t="shared" si="15"/>
        <v>-2.0979020979020935E-2</v>
      </c>
      <c r="K31" s="119">
        <f t="shared" si="16"/>
        <v>7.75</v>
      </c>
      <c r="L31" s="163">
        <f t="shared" si="17"/>
        <v>2.5897435897435899</v>
      </c>
    </row>
    <row r="32" spans="2:12" ht="12" x14ac:dyDescent="0.2">
      <c r="B32" s="120" t="s">
        <v>13</v>
      </c>
      <c r="C32" s="36">
        <v>4903</v>
      </c>
      <c r="D32" s="36">
        <v>707</v>
      </c>
      <c r="E32" s="36">
        <v>1237</v>
      </c>
      <c r="F32" s="36">
        <v>2995</v>
      </c>
      <c r="G32" s="36">
        <f t="shared" si="12"/>
        <v>-1908</v>
      </c>
      <c r="H32" s="36">
        <f t="shared" si="13"/>
        <v>2288</v>
      </c>
      <c r="I32" s="36">
        <f t="shared" si="14"/>
        <v>1758</v>
      </c>
      <c r="J32" s="119">
        <f t="shared" si="15"/>
        <v>-0.38914950030593509</v>
      </c>
      <c r="K32" s="119">
        <f t="shared" si="16"/>
        <v>3.236209335219236</v>
      </c>
      <c r="L32" s="163">
        <f t="shared" si="17"/>
        <v>1.4211802748585285</v>
      </c>
    </row>
    <row r="33" spans="2:12" ht="12" x14ac:dyDescent="0.2">
      <c r="B33" s="120" t="s">
        <v>15</v>
      </c>
      <c r="C33" s="36">
        <v>6346</v>
      </c>
      <c r="D33" s="36">
        <v>478</v>
      </c>
      <c r="E33" s="36">
        <v>843</v>
      </c>
      <c r="F33" s="36">
        <v>2714</v>
      </c>
      <c r="G33" s="36">
        <f t="shared" si="12"/>
        <v>-3632</v>
      </c>
      <c r="H33" s="36">
        <f t="shared" si="13"/>
        <v>2236</v>
      </c>
      <c r="I33" s="36">
        <f t="shared" si="14"/>
        <v>1871</v>
      </c>
      <c r="J33" s="119">
        <f t="shared" si="15"/>
        <v>-0.57232902615820991</v>
      </c>
      <c r="K33" s="119">
        <f t="shared" si="16"/>
        <v>4.6778242677824267</v>
      </c>
      <c r="L33" s="163">
        <f t="shared" si="17"/>
        <v>2.2194543297746145</v>
      </c>
    </row>
    <row r="34" spans="2:12" ht="12" x14ac:dyDescent="0.2">
      <c r="B34" s="118" t="s">
        <v>17</v>
      </c>
      <c r="C34" s="36">
        <v>9654</v>
      </c>
      <c r="D34" s="36">
        <v>1452</v>
      </c>
      <c r="E34" s="36">
        <v>1947</v>
      </c>
      <c r="F34" s="36">
        <v>4345</v>
      </c>
      <c r="G34" s="36">
        <f t="shared" si="12"/>
        <v>-5309</v>
      </c>
      <c r="H34" s="36">
        <f t="shared" si="13"/>
        <v>2893</v>
      </c>
      <c r="I34" s="36">
        <f t="shared" si="14"/>
        <v>2398</v>
      </c>
      <c r="J34" s="119">
        <f t="shared" si="15"/>
        <v>-0.54992749119535944</v>
      </c>
      <c r="K34" s="119">
        <f t="shared" si="16"/>
        <v>1.9924242424242422</v>
      </c>
      <c r="L34" s="163">
        <f t="shared" si="17"/>
        <v>1.231638418079096</v>
      </c>
    </row>
    <row r="35" spans="2:12" ht="12" x14ac:dyDescent="0.2">
      <c r="B35" s="118" t="s">
        <v>119</v>
      </c>
      <c r="C35" s="36">
        <v>37478</v>
      </c>
      <c r="D35" s="36">
        <v>5625</v>
      </c>
      <c r="E35" s="36">
        <v>7936</v>
      </c>
      <c r="F35" s="36">
        <v>21407</v>
      </c>
      <c r="G35" s="36">
        <f t="shared" si="12"/>
        <v>-16071</v>
      </c>
      <c r="H35" s="36">
        <f t="shared" si="13"/>
        <v>15782</v>
      </c>
      <c r="I35" s="36">
        <f t="shared" si="14"/>
        <v>13471</v>
      </c>
      <c r="J35" s="119">
        <f t="shared" si="15"/>
        <v>-0.42881156945407972</v>
      </c>
      <c r="K35" s="119">
        <f t="shared" si="16"/>
        <v>2.8056888888888887</v>
      </c>
      <c r="L35" s="163">
        <f t="shared" si="17"/>
        <v>1.697454637096774</v>
      </c>
    </row>
    <row r="36" spans="2:12" x14ac:dyDescent="0.2">
      <c r="B36" s="141" t="s">
        <v>18</v>
      </c>
      <c r="C36" s="138">
        <v>71543</v>
      </c>
      <c r="D36" s="138">
        <v>11642</v>
      </c>
      <c r="E36" s="138">
        <v>17838</v>
      </c>
      <c r="F36" s="138">
        <v>40794</v>
      </c>
      <c r="G36" s="138">
        <f t="shared" si="2"/>
        <v>-30749</v>
      </c>
      <c r="H36" s="138">
        <f t="shared" si="3"/>
        <v>29152</v>
      </c>
      <c r="I36" s="138">
        <f t="shared" si="4"/>
        <v>22956</v>
      </c>
      <c r="J36" s="139">
        <f t="shared" si="5"/>
        <v>-0.42979746446193201</v>
      </c>
      <c r="K36" s="139">
        <f t="shared" si="0"/>
        <v>2.5040371070262841</v>
      </c>
      <c r="L36" s="162">
        <f t="shared" si="1"/>
        <v>1.2869155734947864</v>
      </c>
    </row>
    <row r="37" spans="2:12" ht="12" x14ac:dyDescent="0.2">
      <c r="B37" s="49" t="s">
        <v>19</v>
      </c>
      <c r="C37" s="36">
        <v>611</v>
      </c>
      <c r="D37" s="36">
        <v>149</v>
      </c>
      <c r="E37" s="36">
        <v>186</v>
      </c>
      <c r="F37" s="36">
        <v>410</v>
      </c>
      <c r="G37" s="36">
        <f t="shared" ref="G37:G51" si="18">F37-C37</f>
        <v>-201</v>
      </c>
      <c r="H37" s="36">
        <f t="shared" ref="H37:H51" si="19">F37-D37</f>
        <v>261</v>
      </c>
      <c r="I37" s="36">
        <f t="shared" ref="I37:I51" si="20">F37-E37</f>
        <v>224</v>
      </c>
      <c r="J37" s="119">
        <f t="shared" ref="J37:J51" si="21">F37/C37-1</f>
        <v>-0.32896890343698859</v>
      </c>
      <c r="K37" s="119">
        <f>F37/D37-1</f>
        <v>1.7516778523489931</v>
      </c>
      <c r="L37" s="163">
        <f>F37/E37-1</f>
        <v>1.204301075268817</v>
      </c>
    </row>
    <row r="38" spans="2:12" ht="12" x14ac:dyDescent="0.2">
      <c r="B38" s="49" t="s">
        <v>20</v>
      </c>
      <c r="C38" s="36">
        <v>29</v>
      </c>
      <c r="D38" s="36">
        <v>1</v>
      </c>
      <c r="E38" s="36">
        <v>20</v>
      </c>
      <c r="F38" s="36">
        <v>3</v>
      </c>
      <c r="G38" s="36">
        <f t="shared" si="18"/>
        <v>-26</v>
      </c>
      <c r="H38" s="36">
        <f t="shared" si="19"/>
        <v>2</v>
      </c>
      <c r="I38" s="36">
        <f t="shared" si="20"/>
        <v>-17</v>
      </c>
      <c r="J38" s="119">
        <f t="shared" si="21"/>
        <v>-0.89655172413793105</v>
      </c>
      <c r="K38" s="119">
        <f>F38/D38-1</f>
        <v>2</v>
      </c>
      <c r="L38" s="163">
        <f>F38/E38-1</f>
        <v>-0.85</v>
      </c>
    </row>
    <row r="39" spans="2:12" ht="12" x14ac:dyDescent="0.2">
      <c r="B39" s="49" t="s">
        <v>127</v>
      </c>
      <c r="C39" s="36">
        <v>853</v>
      </c>
      <c r="D39" s="36">
        <v>308</v>
      </c>
      <c r="E39" s="36">
        <v>261</v>
      </c>
      <c r="F39" s="36">
        <v>343</v>
      </c>
      <c r="G39" s="36">
        <f t="shared" si="18"/>
        <v>-510</v>
      </c>
      <c r="H39" s="36">
        <f t="shared" si="19"/>
        <v>35</v>
      </c>
      <c r="I39" s="36">
        <f t="shared" si="20"/>
        <v>82</v>
      </c>
      <c r="J39" s="119">
        <f t="shared" si="21"/>
        <v>-0.5978898007033997</v>
      </c>
      <c r="K39" s="119">
        <f>F39/D39-1</f>
        <v>0.11363636363636354</v>
      </c>
      <c r="L39" s="163">
        <f>F39/E39-1</f>
        <v>0.31417624521072796</v>
      </c>
    </row>
    <row r="40" spans="2:12" ht="12" x14ac:dyDescent="0.2">
      <c r="B40" s="118" t="s">
        <v>31</v>
      </c>
      <c r="C40" s="36">
        <v>2011</v>
      </c>
      <c r="D40" s="36">
        <v>247</v>
      </c>
      <c r="E40" s="36">
        <v>532</v>
      </c>
      <c r="F40" s="36">
        <v>956</v>
      </c>
      <c r="G40" s="36">
        <f t="shared" si="18"/>
        <v>-1055</v>
      </c>
      <c r="H40" s="36">
        <f t="shared" si="19"/>
        <v>709</v>
      </c>
      <c r="I40" s="36">
        <f t="shared" si="20"/>
        <v>424</v>
      </c>
      <c r="J40" s="119">
        <f t="shared" si="21"/>
        <v>-0.52461461959224265</v>
      </c>
      <c r="K40" s="119">
        <f>F40/D40-1</f>
        <v>2.8704453441295548</v>
      </c>
      <c r="L40" s="163">
        <f>F40/E40-1</f>
        <v>0.79699248120300759</v>
      </c>
    </row>
    <row r="41" spans="2:12" ht="12" x14ac:dyDescent="0.2">
      <c r="B41" s="118" t="s">
        <v>27</v>
      </c>
      <c r="C41" s="36">
        <v>21150</v>
      </c>
      <c r="D41" s="36">
        <v>3363</v>
      </c>
      <c r="E41" s="36">
        <v>5317</v>
      </c>
      <c r="F41" s="36">
        <v>14890</v>
      </c>
      <c r="G41" s="36">
        <f t="shared" si="18"/>
        <v>-6260</v>
      </c>
      <c r="H41" s="36">
        <f t="shared" si="19"/>
        <v>11527</v>
      </c>
      <c r="I41" s="36">
        <f t="shared" si="20"/>
        <v>9573</v>
      </c>
      <c r="J41" s="119">
        <f t="shared" si="21"/>
        <v>-0.29598108747044916</v>
      </c>
      <c r="K41" s="119">
        <f>F41/D41-1</f>
        <v>3.4275944097531967</v>
      </c>
      <c r="L41" s="163">
        <f>F41/E41-1</f>
        <v>1.8004513823584727</v>
      </c>
    </row>
    <row r="42" spans="2:12" ht="12" x14ac:dyDescent="0.2">
      <c r="B42" s="118" t="s">
        <v>22</v>
      </c>
      <c r="C42" s="36">
        <v>16</v>
      </c>
      <c r="D42" s="36">
        <v>0</v>
      </c>
      <c r="E42" s="36">
        <v>0</v>
      </c>
      <c r="F42" s="36">
        <v>2</v>
      </c>
      <c r="G42" s="36">
        <f t="shared" si="18"/>
        <v>-14</v>
      </c>
      <c r="H42" s="36">
        <f t="shared" si="19"/>
        <v>2</v>
      </c>
      <c r="I42" s="36">
        <f t="shared" si="20"/>
        <v>2</v>
      </c>
      <c r="J42" s="119">
        <f t="shared" si="21"/>
        <v>-0.875</v>
      </c>
      <c r="K42" s="119"/>
      <c r="L42" s="163"/>
    </row>
    <row r="43" spans="2:12" ht="12" x14ac:dyDescent="0.2">
      <c r="B43" s="48" t="s">
        <v>23</v>
      </c>
      <c r="C43" s="36">
        <v>21424</v>
      </c>
      <c r="D43" s="36">
        <v>3722</v>
      </c>
      <c r="E43" s="36">
        <v>3803</v>
      </c>
      <c r="F43" s="36">
        <v>9269</v>
      </c>
      <c r="G43" s="36">
        <f t="shared" si="18"/>
        <v>-12155</v>
      </c>
      <c r="H43" s="36">
        <f t="shared" si="19"/>
        <v>5547</v>
      </c>
      <c r="I43" s="36">
        <f t="shared" si="20"/>
        <v>5466</v>
      </c>
      <c r="J43" s="119">
        <f t="shared" si="21"/>
        <v>-0.56735436893203883</v>
      </c>
      <c r="K43" s="119">
        <f t="shared" ref="K43:K51" si="22">F43/D43-1</f>
        <v>1.4903277807630304</v>
      </c>
      <c r="L43" s="163">
        <f t="shared" ref="L43:L51" si="23">F43/E43-1</f>
        <v>1.4372863528793056</v>
      </c>
    </row>
    <row r="44" spans="2:12" ht="12" x14ac:dyDescent="0.2">
      <c r="B44" s="48" t="s">
        <v>305</v>
      </c>
      <c r="C44" s="36">
        <v>581</v>
      </c>
      <c r="D44" s="36">
        <v>216</v>
      </c>
      <c r="E44" s="36">
        <v>169</v>
      </c>
      <c r="F44" s="36">
        <v>583</v>
      </c>
      <c r="G44" s="36">
        <f t="shared" si="18"/>
        <v>2</v>
      </c>
      <c r="H44" s="36">
        <f t="shared" si="19"/>
        <v>367</v>
      </c>
      <c r="I44" s="36">
        <f t="shared" si="20"/>
        <v>414</v>
      </c>
      <c r="J44" s="119">
        <f t="shared" si="21"/>
        <v>3.4423407917383297E-3</v>
      </c>
      <c r="K44" s="119">
        <f t="shared" si="22"/>
        <v>1.699074074074074</v>
      </c>
      <c r="L44" s="163">
        <f t="shared" si="23"/>
        <v>2.4497041420118344</v>
      </c>
    </row>
    <row r="45" spans="2:12" ht="12" x14ac:dyDescent="0.2">
      <c r="B45" s="48" t="s">
        <v>24</v>
      </c>
      <c r="C45" s="36">
        <v>520</v>
      </c>
      <c r="D45" s="36">
        <v>101</v>
      </c>
      <c r="E45" s="36">
        <v>122</v>
      </c>
      <c r="F45" s="36">
        <v>273</v>
      </c>
      <c r="G45" s="36">
        <f t="shared" si="18"/>
        <v>-247</v>
      </c>
      <c r="H45" s="36">
        <f t="shared" si="19"/>
        <v>172</v>
      </c>
      <c r="I45" s="36">
        <f t="shared" si="20"/>
        <v>151</v>
      </c>
      <c r="J45" s="119">
        <f t="shared" si="21"/>
        <v>-0.47499999999999998</v>
      </c>
      <c r="K45" s="119">
        <f t="shared" si="22"/>
        <v>1.7029702970297032</v>
      </c>
      <c r="L45" s="163">
        <f t="shared" si="23"/>
        <v>1.237704918032787</v>
      </c>
    </row>
    <row r="46" spans="2:12" ht="12" x14ac:dyDescent="0.2">
      <c r="B46" s="118" t="s">
        <v>25</v>
      </c>
      <c r="C46" s="36">
        <v>299</v>
      </c>
      <c r="D46" s="36">
        <v>49</v>
      </c>
      <c r="E46" s="36">
        <v>197</v>
      </c>
      <c r="F46" s="36">
        <v>251</v>
      </c>
      <c r="G46" s="36">
        <f t="shared" si="18"/>
        <v>-48</v>
      </c>
      <c r="H46" s="36">
        <f t="shared" si="19"/>
        <v>202</v>
      </c>
      <c r="I46" s="36">
        <f t="shared" si="20"/>
        <v>54</v>
      </c>
      <c r="J46" s="119">
        <f t="shared" si="21"/>
        <v>-0.16053511705685619</v>
      </c>
      <c r="K46" s="119">
        <f t="shared" si="22"/>
        <v>4.1224489795918364</v>
      </c>
      <c r="L46" s="163">
        <f t="shared" si="23"/>
        <v>0.27411167512690349</v>
      </c>
    </row>
    <row r="47" spans="2:12" ht="12" x14ac:dyDescent="0.2">
      <c r="B47" s="48" t="s">
        <v>26</v>
      </c>
      <c r="C47" s="36">
        <v>3988</v>
      </c>
      <c r="D47" s="36">
        <v>546</v>
      </c>
      <c r="E47" s="36">
        <v>1152</v>
      </c>
      <c r="F47" s="36">
        <v>2257</v>
      </c>
      <c r="G47" s="36">
        <f t="shared" si="18"/>
        <v>-1731</v>
      </c>
      <c r="H47" s="36">
        <f t="shared" si="19"/>
        <v>1711</v>
      </c>
      <c r="I47" s="36">
        <f t="shared" si="20"/>
        <v>1105</v>
      </c>
      <c r="J47" s="119">
        <f t="shared" si="21"/>
        <v>-0.4340521564694082</v>
      </c>
      <c r="K47" s="119">
        <f t="shared" si="22"/>
        <v>3.1336996336996341</v>
      </c>
      <c r="L47" s="163">
        <f t="shared" si="23"/>
        <v>0.95920138888888884</v>
      </c>
    </row>
    <row r="48" spans="2:12" ht="12" x14ac:dyDescent="0.2">
      <c r="B48" s="48" t="s">
        <v>28</v>
      </c>
      <c r="C48" s="36">
        <v>43</v>
      </c>
      <c r="D48" s="36">
        <v>2</v>
      </c>
      <c r="E48" s="36">
        <v>13</v>
      </c>
      <c r="F48" s="36">
        <v>9</v>
      </c>
      <c r="G48" s="36">
        <f t="shared" si="18"/>
        <v>-34</v>
      </c>
      <c r="H48" s="36">
        <f t="shared" si="19"/>
        <v>7</v>
      </c>
      <c r="I48" s="36">
        <f t="shared" si="20"/>
        <v>-4</v>
      </c>
      <c r="J48" s="119">
        <f t="shared" si="21"/>
        <v>-0.79069767441860461</v>
      </c>
      <c r="K48" s="119">
        <f t="shared" si="22"/>
        <v>3.5</v>
      </c>
      <c r="L48" s="163">
        <f t="shared" si="23"/>
        <v>-0.30769230769230771</v>
      </c>
    </row>
    <row r="49" spans="1:12" ht="12" x14ac:dyDescent="0.2">
      <c r="B49" s="48" t="s">
        <v>29</v>
      </c>
      <c r="C49" s="36">
        <v>2973</v>
      </c>
      <c r="D49" s="36">
        <v>851</v>
      </c>
      <c r="E49" s="36">
        <v>1151</v>
      </c>
      <c r="F49" s="36">
        <v>2149</v>
      </c>
      <c r="G49" s="36">
        <f t="shared" si="18"/>
        <v>-824</v>
      </c>
      <c r="H49" s="36">
        <f t="shared" si="19"/>
        <v>1298</v>
      </c>
      <c r="I49" s="36">
        <f t="shared" si="20"/>
        <v>998</v>
      </c>
      <c r="J49" s="119">
        <f t="shared" si="21"/>
        <v>-0.27716111671712074</v>
      </c>
      <c r="K49" s="119">
        <f t="shared" si="22"/>
        <v>1.5252643948296121</v>
      </c>
      <c r="L49" s="163">
        <f t="shared" si="23"/>
        <v>0.8670721112076456</v>
      </c>
    </row>
    <row r="50" spans="1:12" ht="12" x14ac:dyDescent="0.2">
      <c r="B50" s="48" t="s">
        <v>30</v>
      </c>
      <c r="C50" s="36">
        <v>3335</v>
      </c>
      <c r="D50" s="36">
        <v>360</v>
      </c>
      <c r="E50" s="36">
        <v>874</v>
      </c>
      <c r="F50" s="36">
        <v>1695</v>
      </c>
      <c r="G50" s="36">
        <f t="shared" si="18"/>
        <v>-1640</v>
      </c>
      <c r="H50" s="36">
        <f t="shared" si="19"/>
        <v>1335</v>
      </c>
      <c r="I50" s="36">
        <f t="shared" si="20"/>
        <v>821</v>
      </c>
      <c r="J50" s="119">
        <f t="shared" si="21"/>
        <v>-0.49175412293853071</v>
      </c>
      <c r="K50" s="119">
        <f t="shared" si="22"/>
        <v>3.708333333333333</v>
      </c>
      <c r="L50" s="163">
        <f t="shared" si="23"/>
        <v>0.93935926773455369</v>
      </c>
    </row>
    <row r="51" spans="1:12" ht="12" x14ac:dyDescent="0.2">
      <c r="B51" s="118" t="s">
        <v>21</v>
      </c>
      <c r="C51" s="36">
        <v>13710</v>
      </c>
      <c r="D51" s="36">
        <v>1727</v>
      </c>
      <c r="E51" s="36">
        <v>4041</v>
      </c>
      <c r="F51" s="36">
        <v>7704</v>
      </c>
      <c r="G51" s="36">
        <f t="shared" si="18"/>
        <v>-6006</v>
      </c>
      <c r="H51" s="36">
        <f t="shared" si="19"/>
        <v>5977</v>
      </c>
      <c r="I51" s="36">
        <f t="shared" si="20"/>
        <v>3663</v>
      </c>
      <c r="J51" s="119">
        <f t="shared" si="21"/>
        <v>-0.43807439824945293</v>
      </c>
      <c r="K51" s="119">
        <f t="shared" si="22"/>
        <v>3.4609148812970467</v>
      </c>
      <c r="L51" s="163">
        <f t="shared" si="23"/>
        <v>0.90645879732739432</v>
      </c>
    </row>
    <row r="52" spans="1:12" x14ac:dyDescent="0.2">
      <c r="B52" s="141" t="s">
        <v>32</v>
      </c>
      <c r="C52" s="138">
        <v>171724</v>
      </c>
      <c r="D52" s="138">
        <v>20194</v>
      </c>
      <c r="E52" s="138">
        <v>43175</v>
      </c>
      <c r="F52" s="138">
        <v>94178</v>
      </c>
      <c r="G52" s="138">
        <f t="shared" si="2"/>
        <v>-77546</v>
      </c>
      <c r="H52" s="138">
        <f t="shared" si="3"/>
        <v>73984</v>
      </c>
      <c r="I52" s="138">
        <f t="shared" si="4"/>
        <v>51003</v>
      </c>
      <c r="J52" s="139">
        <f t="shared" si="5"/>
        <v>-0.45157345507908042</v>
      </c>
      <c r="K52" s="139">
        <f t="shared" si="0"/>
        <v>3.6636624740021793</v>
      </c>
      <c r="L52" s="162">
        <f t="shared" si="1"/>
        <v>1.1813086276780544</v>
      </c>
    </row>
    <row r="53" spans="1:12" ht="12.75" x14ac:dyDescent="0.2">
      <c r="A53" s="8"/>
      <c r="B53" s="49" t="s">
        <v>33</v>
      </c>
      <c r="C53" s="36">
        <v>11962</v>
      </c>
      <c r="D53" s="36">
        <v>1435</v>
      </c>
      <c r="E53" s="36">
        <v>2126</v>
      </c>
      <c r="F53" s="36">
        <v>5376</v>
      </c>
      <c r="G53" s="36">
        <f t="shared" ref="G53:G61" si="24">F53-C53</f>
        <v>-6586</v>
      </c>
      <c r="H53" s="36">
        <f t="shared" ref="H53:H61" si="25">F53-D53</f>
        <v>3941</v>
      </c>
      <c r="I53" s="36">
        <f t="shared" ref="I53:I61" si="26">F53-E53</f>
        <v>3250</v>
      </c>
      <c r="J53" s="119">
        <f t="shared" ref="J53:J61" si="27">F53/C53-1</f>
        <v>-0.55057682661762253</v>
      </c>
      <c r="K53" s="119">
        <f t="shared" ref="K53:K61" si="28">F53/D53-1</f>
        <v>2.7463414634146344</v>
      </c>
      <c r="L53" s="163">
        <f t="shared" ref="L53:L65" si="29">F53/E53-1</f>
        <v>1.528692380056444</v>
      </c>
    </row>
    <row r="54" spans="1:12" ht="12.75" x14ac:dyDescent="0.2">
      <c r="A54" s="8"/>
      <c r="B54" s="49" t="s">
        <v>34</v>
      </c>
      <c r="C54" s="36">
        <v>9247</v>
      </c>
      <c r="D54" s="36">
        <v>1028</v>
      </c>
      <c r="E54" s="36">
        <v>2602</v>
      </c>
      <c r="F54" s="36">
        <v>5847</v>
      </c>
      <c r="G54" s="36">
        <f t="shared" si="24"/>
        <v>-3400</v>
      </c>
      <c r="H54" s="36">
        <f t="shared" si="25"/>
        <v>4819</v>
      </c>
      <c r="I54" s="36">
        <f t="shared" si="26"/>
        <v>3245</v>
      </c>
      <c r="J54" s="119">
        <f t="shared" si="27"/>
        <v>-0.36768681734616637</v>
      </c>
      <c r="K54" s="119">
        <f t="shared" si="28"/>
        <v>4.6877431906614788</v>
      </c>
      <c r="L54" s="163">
        <f t="shared" si="29"/>
        <v>1.2471176018447347</v>
      </c>
    </row>
    <row r="55" spans="1:12" ht="12.75" x14ac:dyDescent="0.2">
      <c r="A55" s="8"/>
      <c r="B55" s="48" t="s">
        <v>39</v>
      </c>
      <c r="C55" s="36">
        <v>27952</v>
      </c>
      <c r="D55" s="36">
        <v>5220</v>
      </c>
      <c r="E55" s="36">
        <v>10646</v>
      </c>
      <c r="F55" s="36">
        <v>18060</v>
      </c>
      <c r="G55" s="36">
        <f t="shared" si="24"/>
        <v>-9892</v>
      </c>
      <c r="H55" s="36">
        <f t="shared" si="25"/>
        <v>12840</v>
      </c>
      <c r="I55" s="36">
        <f t="shared" si="26"/>
        <v>7414</v>
      </c>
      <c r="J55" s="119">
        <f t="shared" si="27"/>
        <v>-0.35389238694905556</v>
      </c>
      <c r="K55" s="119">
        <f t="shared" si="28"/>
        <v>2.4597701149425286</v>
      </c>
      <c r="L55" s="163">
        <f t="shared" si="29"/>
        <v>0.69641179785835061</v>
      </c>
    </row>
    <row r="56" spans="1:12" ht="12.75" x14ac:dyDescent="0.2">
      <c r="A56" s="8"/>
      <c r="B56" s="48" t="s">
        <v>35</v>
      </c>
      <c r="C56" s="36">
        <v>89051</v>
      </c>
      <c r="D56" s="36">
        <v>9338</v>
      </c>
      <c r="E56" s="36">
        <v>21194</v>
      </c>
      <c r="F56" s="36">
        <v>48548</v>
      </c>
      <c r="G56" s="36">
        <f t="shared" si="24"/>
        <v>-40503</v>
      </c>
      <c r="H56" s="36">
        <f t="shared" si="25"/>
        <v>39210</v>
      </c>
      <c r="I56" s="36">
        <f t="shared" si="26"/>
        <v>27354</v>
      </c>
      <c r="J56" s="119">
        <f t="shared" si="27"/>
        <v>-0.45482925514592765</v>
      </c>
      <c r="K56" s="119">
        <f t="shared" si="28"/>
        <v>4.1989719426001288</v>
      </c>
      <c r="L56" s="163">
        <f t="shared" si="29"/>
        <v>1.2906482966877419</v>
      </c>
    </row>
    <row r="57" spans="1:12" ht="12.75" x14ac:dyDescent="0.2">
      <c r="A57" s="8"/>
      <c r="B57" s="48" t="s">
        <v>159</v>
      </c>
      <c r="C57" s="36">
        <v>58</v>
      </c>
      <c r="D57" s="36">
        <v>1</v>
      </c>
      <c r="E57" s="36">
        <v>11</v>
      </c>
      <c r="F57" s="36">
        <v>15</v>
      </c>
      <c r="G57" s="36">
        <f t="shared" si="24"/>
        <v>-43</v>
      </c>
      <c r="H57" s="36">
        <f t="shared" si="25"/>
        <v>14</v>
      </c>
      <c r="I57" s="36">
        <f t="shared" si="26"/>
        <v>4</v>
      </c>
      <c r="J57" s="119">
        <f t="shared" si="27"/>
        <v>-0.74137931034482762</v>
      </c>
      <c r="K57" s="119">
        <f t="shared" si="28"/>
        <v>14</v>
      </c>
      <c r="L57" s="163">
        <f t="shared" si="29"/>
        <v>0.36363636363636354</v>
      </c>
    </row>
    <row r="58" spans="1:12" ht="12.75" x14ac:dyDescent="0.2">
      <c r="A58" s="8"/>
      <c r="B58" s="48" t="s">
        <v>36</v>
      </c>
      <c r="C58" s="36">
        <v>360</v>
      </c>
      <c r="D58" s="36">
        <v>60</v>
      </c>
      <c r="E58" s="36">
        <v>198</v>
      </c>
      <c r="F58" s="36">
        <v>286</v>
      </c>
      <c r="G58" s="36">
        <f t="shared" si="24"/>
        <v>-74</v>
      </c>
      <c r="H58" s="36">
        <f t="shared" si="25"/>
        <v>226</v>
      </c>
      <c r="I58" s="36">
        <f t="shared" si="26"/>
        <v>88</v>
      </c>
      <c r="J58" s="119">
        <f t="shared" si="27"/>
        <v>-0.2055555555555556</v>
      </c>
      <c r="K58" s="119">
        <f t="shared" si="28"/>
        <v>3.7666666666666666</v>
      </c>
      <c r="L58" s="163">
        <f t="shared" si="29"/>
        <v>0.44444444444444442</v>
      </c>
    </row>
    <row r="59" spans="1:12" ht="12.75" x14ac:dyDescent="0.2">
      <c r="A59" s="8"/>
      <c r="B59" s="118" t="s">
        <v>162</v>
      </c>
      <c r="C59" s="36">
        <v>11</v>
      </c>
      <c r="D59" s="36">
        <v>8</v>
      </c>
      <c r="E59" s="36">
        <v>2</v>
      </c>
      <c r="F59" s="36">
        <v>5</v>
      </c>
      <c r="G59" s="36">
        <f t="shared" si="24"/>
        <v>-6</v>
      </c>
      <c r="H59" s="36">
        <f t="shared" si="25"/>
        <v>-3</v>
      </c>
      <c r="I59" s="36">
        <f t="shared" si="26"/>
        <v>3</v>
      </c>
      <c r="J59" s="119">
        <f t="shared" si="27"/>
        <v>-0.54545454545454541</v>
      </c>
      <c r="K59" s="119">
        <f t="shared" si="28"/>
        <v>-0.375</v>
      </c>
      <c r="L59" s="163">
        <f t="shared" si="29"/>
        <v>1.5</v>
      </c>
    </row>
    <row r="60" spans="1:12" ht="12.75" x14ac:dyDescent="0.2">
      <c r="A60" s="8"/>
      <c r="B60" s="48" t="s">
        <v>37</v>
      </c>
      <c r="C60" s="36">
        <v>22908</v>
      </c>
      <c r="D60" s="36">
        <v>2192</v>
      </c>
      <c r="E60" s="36">
        <v>4250</v>
      </c>
      <c r="F60" s="36">
        <v>11379</v>
      </c>
      <c r="G60" s="36">
        <f t="shared" si="24"/>
        <v>-11529</v>
      </c>
      <c r="H60" s="36">
        <f t="shared" si="25"/>
        <v>9187</v>
      </c>
      <c r="I60" s="36">
        <f t="shared" si="26"/>
        <v>7129</v>
      </c>
      <c r="J60" s="119">
        <f t="shared" si="27"/>
        <v>-0.50327396542692515</v>
      </c>
      <c r="K60" s="119">
        <f t="shared" si="28"/>
        <v>4.1911496350364965</v>
      </c>
      <c r="L60" s="163">
        <f t="shared" si="29"/>
        <v>1.6774117647058824</v>
      </c>
    </row>
    <row r="61" spans="1:12" ht="12.75" x14ac:dyDescent="0.2">
      <c r="A61" s="8"/>
      <c r="B61" s="118" t="s">
        <v>38</v>
      </c>
      <c r="C61" s="36">
        <v>10175</v>
      </c>
      <c r="D61" s="36">
        <v>912</v>
      </c>
      <c r="E61" s="36">
        <v>2146</v>
      </c>
      <c r="F61" s="36">
        <v>4662</v>
      </c>
      <c r="G61" s="36">
        <f t="shared" si="24"/>
        <v>-5513</v>
      </c>
      <c r="H61" s="36">
        <f t="shared" si="25"/>
        <v>3750</v>
      </c>
      <c r="I61" s="36">
        <f t="shared" si="26"/>
        <v>2516</v>
      </c>
      <c r="J61" s="119">
        <f t="shared" si="27"/>
        <v>-0.54181818181818175</v>
      </c>
      <c r="K61" s="119">
        <f t="shared" si="28"/>
        <v>4.1118421052631575</v>
      </c>
      <c r="L61" s="163">
        <f t="shared" si="29"/>
        <v>1.1724137931034484</v>
      </c>
    </row>
    <row r="62" spans="1:12" x14ac:dyDescent="0.2">
      <c r="B62" s="141" t="s">
        <v>40</v>
      </c>
      <c r="C62" s="138">
        <v>1363826</v>
      </c>
      <c r="D62" s="138">
        <v>361678</v>
      </c>
      <c r="E62" s="138">
        <v>427699</v>
      </c>
      <c r="F62" s="138">
        <v>1137367</v>
      </c>
      <c r="G62" s="138">
        <f t="shared" si="2"/>
        <v>-226459</v>
      </c>
      <c r="H62" s="138">
        <f t="shared" si="3"/>
        <v>775689</v>
      </c>
      <c r="I62" s="138">
        <f t="shared" si="4"/>
        <v>709668</v>
      </c>
      <c r="J62" s="139">
        <f t="shared" si="5"/>
        <v>-0.16604684175254025</v>
      </c>
      <c r="K62" s="139">
        <f t="shared" si="0"/>
        <v>2.1446950049491535</v>
      </c>
      <c r="L62" s="162">
        <f t="shared" si="29"/>
        <v>1.6592697200601356</v>
      </c>
    </row>
    <row r="63" spans="1:12" ht="12" x14ac:dyDescent="0.2">
      <c r="B63" s="118" t="s">
        <v>42</v>
      </c>
      <c r="C63" s="36">
        <v>2262</v>
      </c>
      <c r="D63" s="36">
        <v>367</v>
      </c>
      <c r="E63" s="36">
        <v>519</v>
      </c>
      <c r="F63" s="36">
        <v>1628</v>
      </c>
      <c r="G63" s="36">
        <f>F63-C63</f>
        <v>-634</v>
      </c>
      <c r="H63" s="36">
        <f>F63-D63</f>
        <v>1261</v>
      </c>
      <c r="I63" s="36">
        <f>F63-E63</f>
        <v>1109</v>
      </c>
      <c r="J63" s="119">
        <f>F63/C63-1</f>
        <v>-0.28028293545534921</v>
      </c>
      <c r="K63" s="119">
        <f>F63/D63-1</f>
        <v>3.4359673024523163</v>
      </c>
      <c r="L63" s="163">
        <f t="shared" si="29"/>
        <v>2.136801541425819</v>
      </c>
    </row>
    <row r="64" spans="1:12" ht="12" x14ac:dyDescent="0.2">
      <c r="B64" s="118" t="s">
        <v>41</v>
      </c>
      <c r="C64" s="36">
        <v>205051</v>
      </c>
      <c r="D64" s="36">
        <v>25731</v>
      </c>
      <c r="E64" s="36">
        <v>100686</v>
      </c>
      <c r="F64" s="36">
        <v>210178</v>
      </c>
      <c r="G64" s="36">
        <f>F64-C64</f>
        <v>5127</v>
      </c>
      <c r="H64" s="36">
        <f>F64-D64</f>
        <v>184447</v>
      </c>
      <c r="I64" s="36">
        <f>F64-E64</f>
        <v>109492</v>
      </c>
      <c r="J64" s="119">
        <f>F64/C64-1</f>
        <v>2.5003535705751201E-2</v>
      </c>
      <c r="K64" s="119">
        <f>F64/D64-1</f>
        <v>7.1682795072092027</v>
      </c>
      <c r="L64" s="163">
        <f t="shared" si="29"/>
        <v>1.0874600242337564</v>
      </c>
    </row>
    <row r="65" spans="1:12" ht="12" x14ac:dyDescent="0.2">
      <c r="B65" s="118" t="s">
        <v>306</v>
      </c>
      <c r="C65" s="36">
        <v>1156513</v>
      </c>
      <c r="D65" s="36">
        <v>335580</v>
      </c>
      <c r="E65" s="36">
        <v>326494</v>
      </c>
      <c r="F65" s="36">
        <v>925561</v>
      </c>
      <c r="G65" s="36">
        <f>F65-C65</f>
        <v>-230952</v>
      </c>
      <c r="H65" s="36">
        <f>F65-D65</f>
        <v>589981</v>
      </c>
      <c r="I65" s="36">
        <f>F65-E65</f>
        <v>599067</v>
      </c>
      <c r="J65" s="119">
        <f>F65/C65-1</f>
        <v>-0.19969684733332005</v>
      </c>
      <c r="K65" s="119">
        <f>F65/D65-1</f>
        <v>1.7580934501460157</v>
      </c>
      <c r="L65" s="163">
        <f t="shared" si="29"/>
        <v>1.8348484198790791</v>
      </c>
    </row>
    <row r="66" spans="1:12" x14ac:dyDescent="0.2">
      <c r="B66" s="54" t="s">
        <v>96</v>
      </c>
      <c r="C66" s="37">
        <v>61638</v>
      </c>
      <c r="D66" s="37">
        <v>9638</v>
      </c>
      <c r="E66" s="37">
        <v>24242</v>
      </c>
      <c r="F66" s="37">
        <v>45386</v>
      </c>
      <c r="G66" s="37">
        <f t="shared" si="2"/>
        <v>-16252</v>
      </c>
      <c r="H66" s="37">
        <f t="shared" si="3"/>
        <v>35748</v>
      </c>
      <c r="I66" s="37">
        <f t="shared" si="4"/>
        <v>21144</v>
      </c>
      <c r="J66" s="121">
        <f t="shared" si="5"/>
        <v>-0.2636685161750868</v>
      </c>
      <c r="K66" s="121">
        <f t="shared" si="0"/>
        <v>3.7090682714256067</v>
      </c>
      <c r="L66" s="164">
        <f t="shared" ref="L66:L123" si="30">F66/E66-1</f>
        <v>0.87220526359211292</v>
      </c>
    </row>
    <row r="67" spans="1:12" x14ac:dyDescent="0.2">
      <c r="B67" s="141" t="s">
        <v>43</v>
      </c>
      <c r="C67" s="136">
        <v>474</v>
      </c>
      <c r="D67" s="136">
        <v>102</v>
      </c>
      <c r="E67" s="138">
        <v>378</v>
      </c>
      <c r="F67" s="138">
        <v>704</v>
      </c>
      <c r="G67" s="136">
        <f t="shared" si="2"/>
        <v>230</v>
      </c>
      <c r="H67" s="136">
        <f t="shared" si="3"/>
        <v>602</v>
      </c>
      <c r="I67" s="138">
        <f t="shared" si="4"/>
        <v>326</v>
      </c>
      <c r="J67" s="122">
        <f t="shared" si="5"/>
        <v>0.48523206751054859</v>
      </c>
      <c r="K67" s="122">
        <f t="shared" ref="K67:K123" si="31">F67/D67-1</f>
        <v>5.9019607843137258</v>
      </c>
      <c r="L67" s="162">
        <f>F67/E67-1</f>
        <v>0.86243386243386233</v>
      </c>
    </row>
    <row r="68" spans="1:12" ht="12.75" x14ac:dyDescent="0.2">
      <c r="A68" s="8"/>
      <c r="B68" s="51" t="s">
        <v>117</v>
      </c>
      <c r="C68" s="36">
        <v>0</v>
      </c>
      <c r="D68" s="36">
        <v>0</v>
      </c>
      <c r="E68" s="36">
        <v>0</v>
      </c>
      <c r="F68" s="36">
        <v>0</v>
      </c>
      <c r="G68" s="36">
        <f t="shared" ref="G68:G87" si="32">F68-C68</f>
        <v>0</v>
      </c>
      <c r="H68" s="36">
        <f t="shared" ref="H68:H87" si="33">F68-D68</f>
        <v>0</v>
      </c>
      <c r="I68" s="36">
        <f t="shared" ref="I68:I87" si="34">F68-E68</f>
        <v>0</v>
      </c>
      <c r="J68" s="119"/>
      <c r="K68" s="119"/>
      <c r="L68" s="163"/>
    </row>
    <row r="69" spans="1:12" ht="12.75" x14ac:dyDescent="0.2">
      <c r="A69" s="8"/>
      <c r="B69" s="52" t="s">
        <v>44</v>
      </c>
      <c r="C69" s="36">
        <v>31</v>
      </c>
      <c r="D69" s="36">
        <v>8</v>
      </c>
      <c r="E69" s="36">
        <v>22</v>
      </c>
      <c r="F69" s="36">
        <v>53</v>
      </c>
      <c r="G69" s="36">
        <f t="shared" si="32"/>
        <v>22</v>
      </c>
      <c r="H69" s="36">
        <f t="shared" si="33"/>
        <v>45</v>
      </c>
      <c r="I69" s="36">
        <f t="shared" si="34"/>
        <v>31</v>
      </c>
      <c r="J69" s="119">
        <f>F69/C69-1</f>
        <v>0.70967741935483875</v>
      </c>
      <c r="K69" s="119">
        <f>F69/D69-1</f>
        <v>5.625</v>
      </c>
      <c r="L69" s="163">
        <f>F69/E69-1</f>
        <v>1.4090909090909092</v>
      </c>
    </row>
    <row r="70" spans="1:12" ht="12.75" x14ac:dyDescent="0.2">
      <c r="A70" s="8"/>
      <c r="B70" s="52" t="s">
        <v>160</v>
      </c>
      <c r="C70" s="36">
        <v>5</v>
      </c>
      <c r="D70" s="36">
        <v>1</v>
      </c>
      <c r="E70" s="36">
        <v>2</v>
      </c>
      <c r="F70" s="36">
        <v>6</v>
      </c>
      <c r="G70" s="36">
        <f t="shared" si="32"/>
        <v>1</v>
      </c>
      <c r="H70" s="36">
        <f t="shared" si="33"/>
        <v>5</v>
      </c>
      <c r="I70" s="36">
        <f t="shared" si="34"/>
        <v>4</v>
      </c>
      <c r="J70" s="119">
        <f>F70/C70-1</f>
        <v>0.19999999999999996</v>
      </c>
      <c r="K70" s="119">
        <f>F70/D70-1</f>
        <v>5</v>
      </c>
      <c r="L70" s="163">
        <f>F70/E70-1</f>
        <v>2</v>
      </c>
    </row>
    <row r="71" spans="1:12" ht="12.75" x14ac:dyDescent="0.2">
      <c r="A71" s="8"/>
      <c r="B71" s="52" t="s">
        <v>98</v>
      </c>
      <c r="C71" s="36">
        <v>3</v>
      </c>
      <c r="D71" s="36">
        <v>2</v>
      </c>
      <c r="E71" s="36">
        <v>1</v>
      </c>
      <c r="F71" s="36">
        <v>8</v>
      </c>
      <c r="G71" s="36">
        <f t="shared" si="32"/>
        <v>5</v>
      </c>
      <c r="H71" s="36">
        <f t="shared" si="33"/>
        <v>6</v>
      </c>
      <c r="I71" s="36">
        <f t="shared" si="34"/>
        <v>7</v>
      </c>
      <c r="J71" s="119">
        <f>F71/C71-1</f>
        <v>1.6666666666666665</v>
      </c>
      <c r="K71" s="119">
        <f>F71/D71-1</f>
        <v>3</v>
      </c>
      <c r="L71" s="163">
        <f>F71/E71-1</f>
        <v>7</v>
      </c>
    </row>
    <row r="72" spans="1:12" ht="12.75" x14ac:dyDescent="0.2">
      <c r="A72" s="8"/>
      <c r="B72" s="123" t="s">
        <v>48</v>
      </c>
      <c r="C72" s="36">
        <v>0</v>
      </c>
      <c r="D72" s="36">
        <v>0</v>
      </c>
      <c r="E72" s="36">
        <v>0</v>
      </c>
      <c r="F72" s="36">
        <v>0</v>
      </c>
      <c r="G72" s="36">
        <f t="shared" si="32"/>
        <v>0</v>
      </c>
      <c r="H72" s="36">
        <f t="shared" si="33"/>
        <v>0</v>
      </c>
      <c r="I72" s="36">
        <f t="shared" si="34"/>
        <v>0</v>
      </c>
      <c r="J72" s="119"/>
      <c r="K72" s="119"/>
      <c r="L72" s="163"/>
    </row>
    <row r="73" spans="1:12" ht="12.75" x14ac:dyDescent="0.2">
      <c r="A73" s="8"/>
      <c r="B73" s="52" t="s">
        <v>209</v>
      </c>
      <c r="C73" s="36">
        <v>0</v>
      </c>
      <c r="D73" s="36">
        <v>0</v>
      </c>
      <c r="E73" s="36">
        <v>0</v>
      </c>
      <c r="F73" s="36">
        <v>0</v>
      </c>
      <c r="G73" s="36">
        <f t="shared" si="32"/>
        <v>0</v>
      </c>
      <c r="H73" s="36">
        <f t="shared" si="33"/>
        <v>0</v>
      </c>
      <c r="I73" s="36">
        <f t="shared" si="34"/>
        <v>0</v>
      </c>
      <c r="J73" s="119"/>
      <c r="K73" s="119"/>
      <c r="L73" s="163"/>
    </row>
    <row r="74" spans="1:12" ht="12.75" x14ac:dyDescent="0.2">
      <c r="A74" s="8"/>
      <c r="B74" s="52" t="s">
        <v>45</v>
      </c>
      <c r="C74" s="36">
        <v>95</v>
      </c>
      <c r="D74" s="36">
        <v>22</v>
      </c>
      <c r="E74" s="36">
        <v>55</v>
      </c>
      <c r="F74" s="36">
        <v>105</v>
      </c>
      <c r="G74" s="36">
        <f t="shared" si="32"/>
        <v>10</v>
      </c>
      <c r="H74" s="36">
        <f t="shared" si="33"/>
        <v>83</v>
      </c>
      <c r="I74" s="36">
        <f t="shared" si="34"/>
        <v>50</v>
      </c>
      <c r="J74" s="119">
        <f t="shared" ref="J74:J80" si="35">F74/C74-1</f>
        <v>0.10526315789473695</v>
      </c>
      <c r="K74" s="119">
        <f>F74/D74-1</f>
        <v>3.7727272727272725</v>
      </c>
      <c r="L74" s="163">
        <f t="shared" ref="L74:L80" si="36">F74/E74-1</f>
        <v>0.90909090909090917</v>
      </c>
    </row>
    <row r="75" spans="1:12" ht="12.75" x14ac:dyDescent="0.2">
      <c r="A75" s="8"/>
      <c r="B75" s="52" t="s">
        <v>118</v>
      </c>
      <c r="C75" s="36">
        <v>99</v>
      </c>
      <c r="D75" s="36">
        <v>17</v>
      </c>
      <c r="E75" s="36">
        <v>131</v>
      </c>
      <c r="F75" s="36">
        <v>165</v>
      </c>
      <c r="G75" s="36">
        <f t="shared" si="32"/>
        <v>66</v>
      </c>
      <c r="H75" s="36">
        <f t="shared" si="33"/>
        <v>148</v>
      </c>
      <c r="I75" s="36">
        <f t="shared" si="34"/>
        <v>34</v>
      </c>
      <c r="J75" s="119">
        <f t="shared" si="35"/>
        <v>0.66666666666666674</v>
      </c>
      <c r="K75" s="119">
        <f>F75/D75-1</f>
        <v>8.7058823529411757</v>
      </c>
      <c r="L75" s="163">
        <f t="shared" si="36"/>
        <v>0.25954198473282442</v>
      </c>
    </row>
    <row r="76" spans="1:12" ht="12.75" x14ac:dyDescent="0.2">
      <c r="A76" s="8"/>
      <c r="B76" s="51" t="s">
        <v>49</v>
      </c>
      <c r="C76" s="36">
        <v>65</v>
      </c>
      <c r="D76" s="36">
        <v>19</v>
      </c>
      <c r="E76" s="36">
        <v>40</v>
      </c>
      <c r="F76" s="36">
        <v>79</v>
      </c>
      <c r="G76" s="36">
        <f t="shared" si="32"/>
        <v>14</v>
      </c>
      <c r="H76" s="36">
        <f t="shared" si="33"/>
        <v>60</v>
      </c>
      <c r="I76" s="36">
        <f t="shared" si="34"/>
        <v>39</v>
      </c>
      <c r="J76" s="119">
        <f t="shared" si="35"/>
        <v>0.21538461538461529</v>
      </c>
      <c r="K76" s="119">
        <f>F76/D76-1</f>
        <v>3.1578947368421053</v>
      </c>
      <c r="L76" s="163">
        <f t="shared" si="36"/>
        <v>0.97500000000000009</v>
      </c>
    </row>
    <row r="77" spans="1:12" ht="12.75" x14ac:dyDescent="0.2">
      <c r="A77" s="8"/>
      <c r="B77" s="52" t="s">
        <v>128</v>
      </c>
      <c r="C77" s="36">
        <v>68</v>
      </c>
      <c r="D77" s="36">
        <v>13</v>
      </c>
      <c r="E77" s="36">
        <v>77</v>
      </c>
      <c r="F77" s="36">
        <v>149</v>
      </c>
      <c r="G77" s="36">
        <f t="shared" si="32"/>
        <v>81</v>
      </c>
      <c r="H77" s="36">
        <f t="shared" si="33"/>
        <v>136</v>
      </c>
      <c r="I77" s="36">
        <f t="shared" si="34"/>
        <v>72</v>
      </c>
      <c r="J77" s="119">
        <f t="shared" si="35"/>
        <v>1.1911764705882355</v>
      </c>
      <c r="K77" s="119">
        <f>F77/D77-1</f>
        <v>10.461538461538462</v>
      </c>
      <c r="L77" s="163">
        <f t="shared" si="36"/>
        <v>0.93506493506493515</v>
      </c>
    </row>
    <row r="78" spans="1:12" ht="12.75" x14ac:dyDescent="0.2">
      <c r="A78" s="8"/>
      <c r="B78" s="52" t="s">
        <v>121</v>
      </c>
      <c r="C78" s="36">
        <v>4</v>
      </c>
      <c r="D78" s="36">
        <v>0</v>
      </c>
      <c r="E78" s="36">
        <v>14</v>
      </c>
      <c r="F78" s="36">
        <v>29</v>
      </c>
      <c r="G78" s="36">
        <f t="shared" si="32"/>
        <v>25</v>
      </c>
      <c r="H78" s="36">
        <f t="shared" si="33"/>
        <v>29</v>
      </c>
      <c r="I78" s="36">
        <f t="shared" si="34"/>
        <v>15</v>
      </c>
      <c r="J78" s="119">
        <f t="shared" si="35"/>
        <v>6.25</v>
      </c>
      <c r="K78" s="119"/>
      <c r="L78" s="163">
        <f t="shared" si="36"/>
        <v>1.0714285714285716</v>
      </c>
    </row>
    <row r="79" spans="1:12" ht="12.75" x14ac:dyDescent="0.2">
      <c r="A79" s="8"/>
      <c r="B79" s="52" t="s">
        <v>47</v>
      </c>
      <c r="C79" s="36">
        <v>10</v>
      </c>
      <c r="D79" s="36">
        <v>5</v>
      </c>
      <c r="E79" s="36">
        <v>3</v>
      </c>
      <c r="F79" s="36">
        <v>18</v>
      </c>
      <c r="G79" s="36">
        <f t="shared" si="32"/>
        <v>8</v>
      </c>
      <c r="H79" s="36">
        <f t="shared" si="33"/>
        <v>13</v>
      </c>
      <c r="I79" s="36">
        <f t="shared" si="34"/>
        <v>15</v>
      </c>
      <c r="J79" s="119">
        <f t="shared" si="35"/>
        <v>0.8</v>
      </c>
      <c r="K79" s="119">
        <f>F79/D79-1</f>
        <v>2.6</v>
      </c>
      <c r="L79" s="163">
        <f t="shared" si="36"/>
        <v>5</v>
      </c>
    </row>
    <row r="80" spans="1:12" ht="12.75" x14ac:dyDescent="0.2">
      <c r="A80" s="8"/>
      <c r="B80" s="52" t="s">
        <v>99</v>
      </c>
      <c r="C80" s="36">
        <v>36</v>
      </c>
      <c r="D80" s="36">
        <v>6</v>
      </c>
      <c r="E80" s="36">
        <v>8</v>
      </c>
      <c r="F80" s="36">
        <v>34</v>
      </c>
      <c r="G80" s="36">
        <f t="shared" si="32"/>
        <v>-2</v>
      </c>
      <c r="H80" s="36">
        <f t="shared" si="33"/>
        <v>28</v>
      </c>
      <c r="I80" s="36">
        <f t="shared" si="34"/>
        <v>26</v>
      </c>
      <c r="J80" s="119">
        <f t="shared" si="35"/>
        <v>-5.555555555555558E-2</v>
      </c>
      <c r="K80" s="119">
        <f>F80/D80-1</f>
        <v>4.666666666666667</v>
      </c>
      <c r="L80" s="163">
        <f t="shared" si="36"/>
        <v>3.25</v>
      </c>
    </row>
    <row r="81" spans="1:12" ht="12.75" x14ac:dyDescent="0.2">
      <c r="A81" s="8"/>
      <c r="B81" s="52" t="s">
        <v>100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32"/>
        <v>0</v>
      </c>
      <c r="H81" s="36">
        <f t="shared" si="33"/>
        <v>0</v>
      </c>
      <c r="I81" s="36">
        <f t="shared" si="34"/>
        <v>0</v>
      </c>
      <c r="J81" s="119"/>
      <c r="K81" s="119"/>
      <c r="L81" s="163"/>
    </row>
    <row r="82" spans="1:12" ht="12.75" x14ac:dyDescent="0.2">
      <c r="A82" s="8"/>
      <c r="B82" s="52" t="s">
        <v>101</v>
      </c>
      <c r="C82" s="36">
        <v>0</v>
      </c>
      <c r="D82" s="36">
        <v>0</v>
      </c>
      <c r="E82" s="36">
        <v>0</v>
      </c>
      <c r="F82" s="36">
        <v>0</v>
      </c>
      <c r="G82" s="36">
        <f t="shared" si="32"/>
        <v>0</v>
      </c>
      <c r="H82" s="36">
        <f t="shared" si="33"/>
        <v>0</v>
      </c>
      <c r="I82" s="36">
        <f t="shared" si="34"/>
        <v>0</v>
      </c>
      <c r="J82" s="119"/>
      <c r="K82" s="119"/>
      <c r="L82" s="163"/>
    </row>
    <row r="83" spans="1:12" ht="12.75" x14ac:dyDescent="0.2">
      <c r="A83" s="8"/>
      <c r="B83" s="52" t="s">
        <v>122</v>
      </c>
      <c r="C83" s="36">
        <v>1</v>
      </c>
      <c r="D83" s="36">
        <v>0</v>
      </c>
      <c r="E83" s="36">
        <v>6</v>
      </c>
      <c r="F83" s="36">
        <v>13</v>
      </c>
      <c r="G83" s="36">
        <f t="shared" si="32"/>
        <v>12</v>
      </c>
      <c r="H83" s="36">
        <f t="shared" si="33"/>
        <v>13</v>
      </c>
      <c r="I83" s="36">
        <f t="shared" si="34"/>
        <v>7</v>
      </c>
      <c r="J83" s="119">
        <f>F83/C83-1</f>
        <v>12</v>
      </c>
      <c r="K83" s="119"/>
      <c r="L83" s="163">
        <f>F83/E83-1</f>
        <v>1.1666666666666665</v>
      </c>
    </row>
    <row r="84" spans="1:12" ht="12.75" x14ac:dyDescent="0.2">
      <c r="A84" s="8"/>
      <c r="B84" s="52" t="s">
        <v>129</v>
      </c>
      <c r="C84" s="36">
        <v>1</v>
      </c>
      <c r="D84" s="36">
        <v>0</v>
      </c>
      <c r="E84" s="36">
        <v>1</v>
      </c>
      <c r="F84" s="36">
        <v>15</v>
      </c>
      <c r="G84" s="36">
        <f t="shared" si="32"/>
        <v>14</v>
      </c>
      <c r="H84" s="36">
        <f t="shared" si="33"/>
        <v>15</v>
      </c>
      <c r="I84" s="36">
        <f t="shared" si="34"/>
        <v>14</v>
      </c>
      <c r="J84" s="119">
        <f>F84/C84-1</f>
        <v>14</v>
      </c>
      <c r="K84" s="119"/>
      <c r="L84" s="163">
        <f>F84/E84-1</f>
        <v>14</v>
      </c>
    </row>
    <row r="85" spans="1:12" ht="12.75" x14ac:dyDescent="0.2">
      <c r="A85" s="8"/>
      <c r="B85" s="52" t="s">
        <v>46</v>
      </c>
      <c r="C85" s="36">
        <v>42</v>
      </c>
      <c r="D85" s="36">
        <v>4</v>
      </c>
      <c r="E85" s="36">
        <v>16</v>
      </c>
      <c r="F85" s="36">
        <v>29</v>
      </c>
      <c r="G85" s="36">
        <f t="shared" si="32"/>
        <v>-13</v>
      </c>
      <c r="H85" s="36">
        <f t="shared" si="33"/>
        <v>25</v>
      </c>
      <c r="I85" s="36">
        <f t="shared" si="34"/>
        <v>13</v>
      </c>
      <c r="J85" s="119">
        <f>F85/C85-1</f>
        <v>-0.30952380952380953</v>
      </c>
      <c r="K85" s="119">
        <f>F85/D85-1</f>
        <v>6.25</v>
      </c>
      <c r="L85" s="163">
        <f>F85/E85-1</f>
        <v>0.8125</v>
      </c>
    </row>
    <row r="86" spans="1:12" ht="12.75" x14ac:dyDescent="0.2">
      <c r="A86" s="8"/>
      <c r="B86" s="52" t="s">
        <v>130</v>
      </c>
      <c r="C86" s="36">
        <v>14</v>
      </c>
      <c r="D86" s="36">
        <v>5</v>
      </c>
      <c r="E86" s="36">
        <v>2</v>
      </c>
      <c r="F86" s="36">
        <v>1</v>
      </c>
      <c r="G86" s="36">
        <f t="shared" si="32"/>
        <v>-13</v>
      </c>
      <c r="H86" s="36">
        <f t="shared" si="33"/>
        <v>-4</v>
      </c>
      <c r="I86" s="36">
        <f t="shared" si="34"/>
        <v>-1</v>
      </c>
      <c r="J86" s="119">
        <f>F86/C86-1</f>
        <v>-0.9285714285714286</v>
      </c>
      <c r="K86" s="119">
        <f>F86/D86-1</f>
        <v>-0.8</v>
      </c>
      <c r="L86" s="163">
        <f>F86/E86-1</f>
        <v>-0.5</v>
      </c>
    </row>
    <row r="87" spans="1:12" ht="12.75" x14ac:dyDescent="0.2">
      <c r="A87" s="8"/>
      <c r="B87" s="123" t="s">
        <v>102</v>
      </c>
      <c r="C87" s="36">
        <v>0</v>
      </c>
      <c r="D87" s="36">
        <v>0</v>
      </c>
      <c r="E87" s="36">
        <v>0</v>
      </c>
      <c r="F87" s="36">
        <v>0</v>
      </c>
      <c r="G87" s="36">
        <f t="shared" si="32"/>
        <v>0</v>
      </c>
      <c r="H87" s="36">
        <f t="shared" si="33"/>
        <v>0</v>
      </c>
      <c r="I87" s="36">
        <f t="shared" si="34"/>
        <v>0</v>
      </c>
      <c r="J87" s="119"/>
      <c r="K87" s="119"/>
      <c r="L87" s="163"/>
    </row>
    <row r="88" spans="1:12" x14ac:dyDescent="0.2">
      <c r="B88" s="141" t="s">
        <v>50</v>
      </c>
      <c r="C88" s="138">
        <v>376</v>
      </c>
      <c r="D88" s="138">
        <v>77</v>
      </c>
      <c r="E88" s="138">
        <v>105</v>
      </c>
      <c r="F88" s="138">
        <v>245</v>
      </c>
      <c r="G88" s="138">
        <f t="shared" ref="G88:G123" si="37">F88-C88</f>
        <v>-131</v>
      </c>
      <c r="H88" s="138">
        <f t="shared" ref="H88:H123" si="38">F88-D88</f>
        <v>168</v>
      </c>
      <c r="I88" s="138">
        <f t="shared" ref="I88:I123" si="39">F88-E88</f>
        <v>140</v>
      </c>
      <c r="J88" s="139">
        <f t="shared" ref="J88:J123" si="40">F88/C88-1</f>
        <v>-0.34840425531914898</v>
      </c>
      <c r="K88" s="139">
        <f t="shared" si="31"/>
        <v>2.1818181818181817</v>
      </c>
      <c r="L88" s="162">
        <f t="shared" si="30"/>
        <v>1.3333333333333335</v>
      </c>
    </row>
    <row r="89" spans="1:12" ht="12" x14ac:dyDescent="0.2">
      <c r="B89" s="52" t="s">
        <v>103</v>
      </c>
      <c r="C89" s="36">
        <v>14</v>
      </c>
      <c r="D89" s="36">
        <v>4</v>
      </c>
      <c r="E89" s="36">
        <v>5</v>
      </c>
      <c r="F89" s="36">
        <v>9</v>
      </c>
      <c r="G89" s="36">
        <f t="shared" ref="G89:G95" si="41">F89-C89</f>
        <v>-5</v>
      </c>
      <c r="H89" s="36">
        <f t="shared" ref="H89:H95" si="42">F89-D89</f>
        <v>5</v>
      </c>
      <c r="I89" s="36">
        <f t="shared" ref="I89:I95" si="43">F89-E89</f>
        <v>4</v>
      </c>
      <c r="J89" s="119">
        <f t="shared" ref="J89:J95" si="44">F89/C89-1</f>
        <v>-0.3571428571428571</v>
      </c>
      <c r="K89" s="119">
        <f t="shared" ref="K89:K95" si="45">F89/D89-1</f>
        <v>1.25</v>
      </c>
      <c r="L89" s="163">
        <f t="shared" ref="L89:L95" si="46">F89/E89-1</f>
        <v>0.8</v>
      </c>
    </row>
    <row r="90" spans="1:12" ht="12" x14ac:dyDescent="0.2">
      <c r="B90" s="52" t="s">
        <v>123</v>
      </c>
      <c r="C90" s="36">
        <v>141</v>
      </c>
      <c r="D90" s="36">
        <v>25</v>
      </c>
      <c r="E90" s="36">
        <v>23</v>
      </c>
      <c r="F90" s="36">
        <v>85</v>
      </c>
      <c r="G90" s="36">
        <f t="shared" si="41"/>
        <v>-56</v>
      </c>
      <c r="H90" s="36">
        <f t="shared" si="42"/>
        <v>60</v>
      </c>
      <c r="I90" s="36">
        <f t="shared" si="43"/>
        <v>62</v>
      </c>
      <c r="J90" s="119">
        <f t="shared" si="44"/>
        <v>-0.3971631205673759</v>
      </c>
      <c r="K90" s="119">
        <f t="shared" si="45"/>
        <v>2.4</v>
      </c>
      <c r="L90" s="163">
        <f t="shared" si="46"/>
        <v>2.6956521739130435</v>
      </c>
    </row>
    <row r="91" spans="1:12" ht="12" x14ac:dyDescent="0.2">
      <c r="B91" s="52" t="s">
        <v>124</v>
      </c>
      <c r="C91" s="36">
        <v>49</v>
      </c>
      <c r="D91" s="36">
        <v>15</v>
      </c>
      <c r="E91" s="36">
        <v>29</v>
      </c>
      <c r="F91" s="36">
        <v>30</v>
      </c>
      <c r="G91" s="36">
        <f t="shared" si="41"/>
        <v>-19</v>
      </c>
      <c r="H91" s="36">
        <f t="shared" si="42"/>
        <v>15</v>
      </c>
      <c r="I91" s="36">
        <f t="shared" si="43"/>
        <v>1</v>
      </c>
      <c r="J91" s="119">
        <f t="shared" si="44"/>
        <v>-0.38775510204081631</v>
      </c>
      <c r="K91" s="119">
        <f t="shared" si="45"/>
        <v>1</v>
      </c>
      <c r="L91" s="163">
        <f t="shared" si="46"/>
        <v>3.4482758620689724E-2</v>
      </c>
    </row>
    <row r="92" spans="1:12" ht="12" x14ac:dyDescent="0.2">
      <c r="B92" s="52" t="s">
        <v>51</v>
      </c>
      <c r="C92" s="36">
        <v>46</v>
      </c>
      <c r="D92" s="36">
        <v>11</v>
      </c>
      <c r="E92" s="36">
        <v>9</v>
      </c>
      <c r="F92" s="36">
        <v>31</v>
      </c>
      <c r="G92" s="36">
        <f t="shared" si="41"/>
        <v>-15</v>
      </c>
      <c r="H92" s="36">
        <f t="shared" si="42"/>
        <v>20</v>
      </c>
      <c r="I92" s="36">
        <f t="shared" si="43"/>
        <v>22</v>
      </c>
      <c r="J92" s="119">
        <f t="shared" si="44"/>
        <v>-0.32608695652173914</v>
      </c>
      <c r="K92" s="119">
        <f t="shared" si="45"/>
        <v>1.8181818181818183</v>
      </c>
      <c r="L92" s="163">
        <f t="shared" si="46"/>
        <v>2.4444444444444446</v>
      </c>
    </row>
    <row r="93" spans="1:12" ht="12" x14ac:dyDescent="0.2">
      <c r="B93" s="52" t="s">
        <v>53</v>
      </c>
      <c r="C93" s="36">
        <v>38</v>
      </c>
      <c r="D93" s="36">
        <v>10</v>
      </c>
      <c r="E93" s="36">
        <v>12</v>
      </c>
      <c r="F93" s="36">
        <v>26</v>
      </c>
      <c r="G93" s="36">
        <f t="shared" si="41"/>
        <v>-12</v>
      </c>
      <c r="H93" s="36">
        <f t="shared" si="42"/>
        <v>16</v>
      </c>
      <c r="I93" s="36">
        <f t="shared" si="43"/>
        <v>14</v>
      </c>
      <c r="J93" s="119">
        <f t="shared" si="44"/>
        <v>-0.31578947368421051</v>
      </c>
      <c r="K93" s="119">
        <f t="shared" si="45"/>
        <v>1.6</v>
      </c>
      <c r="L93" s="163">
        <f t="shared" si="46"/>
        <v>1.1666666666666665</v>
      </c>
    </row>
    <row r="94" spans="1:12" ht="12" x14ac:dyDescent="0.2">
      <c r="B94" s="52" t="s">
        <v>104</v>
      </c>
      <c r="C94" s="36">
        <v>6</v>
      </c>
      <c r="D94" s="36">
        <v>2</v>
      </c>
      <c r="E94" s="36">
        <v>2</v>
      </c>
      <c r="F94" s="36">
        <v>8</v>
      </c>
      <c r="G94" s="36">
        <f t="shared" si="41"/>
        <v>2</v>
      </c>
      <c r="H94" s="36">
        <f t="shared" si="42"/>
        <v>6</v>
      </c>
      <c r="I94" s="36">
        <f t="shared" si="43"/>
        <v>6</v>
      </c>
      <c r="J94" s="119">
        <f t="shared" si="44"/>
        <v>0.33333333333333326</v>
      </c>
      <c r="K94" s="119">
        <f t="shared" si="45"/>
        <v>3</v>
      </c>
      <c r="L94" s="163">
        <f t="shared" si="46"/>
        <v>3</v>
      </c>
    </row>
    <row r="95" spans="1:12" ht="12" x14ac:dyDescent="0.2">
      <c r="B95" s="52" t="s">
        <v>52</v>
      </c>
      <c r="C95" s="36">
        <v>82</v>
      </c>
      <c r="D95" s="36">
        <v>10</v>
      </c>
      <c r="E95" s="36">
        <v>25</v>
      </c>
      <c r="F95" s="36">
        <v>56</v>
      </c>
      <c r="G95" s="36">
        <f t="shared" si="41"/>
        <v>-26</v>
      </c>
      <c r="H95" s="36">
        <f t="shared" si="42"/>
        <v>46</v>
      </c>
      <c r="I95" s="36">
        <f t="shared" si="43"/>
        <v>31</v>
      </c>
      <c r="J95" s="119">
        <f t="shared" si="44"/>
        <v>-0.31707317073170727</v>
      </c>
      <c r="K95" s="119">
        <f t="shared" si="45"/>
        <v>4.5999999999999996</v>
      </c>
      <c r="L95" s="163">
        <f t="shared" si="46"/>
        <v>1.2400000000000002</v>
      </c>
    </row>
    <row r="96" spans="1:12" x14ac:dyDescent="0.2">
      <c r="A96" s="9"/>
      <c r="B96" s="141" t="s">
        <v>54</v>
      </c>
      <c r="C96" s="138">
        <v>55468</v>
      </c>
      <c r="D96" s="138">
        <v>8512</v>
      </c>
      <c r="E96" s="138">
        <v>22227</v>
      </c>
      <c r="F96" s="138">
        <v>40919</v>
      </c>
      <c r="G96" s="138">
        <f t="shared" si="37"/>
        <v>-14549</v>
      </c>
      <c r="H96" s="138">
        <f t="shared" si="38"/>
        <v>32407</v>
      </c>
      <c r="I96" s="138">
        <f t="shared" si="39"/>
        <v>18692</v>
      </c>
      <c r="J96" s="139">
        <f t="shared" si="40"/>
        <v>-0.26229537751496357</v>
      </c>
      <c r="K96" s="139">
        <f t="shared" si="31"/>
        <v>3.8072133458646613</v>
      </c>
      <c r="L96" s="162">
        <f t="shared" si="30"/>
        <v>0.84095919377333872</v>
      </c>
    </row>
    <row r="97" spans="2:12" ht="12" x14ac:dyDescent="0.2">
      <c r="B97" s="48" t="s">
        <v>55</v>
      </c>
      <c r="C97" s="36">
        <v>7870</v>
      </c>
      <c r="D97" s="36">
        <v>963</v>
      </c>
      <c r="E97" s="36">
        <v>2404</v>
      </c>
      <c r="F97" s="36">
        <v>5000</v>
      </c>
      <c r="G97" s="36">
        <f>F97-C97</f>
        <v>-2870</v>
      </c>
      <c r="H97" s="36">
        <f>F97-D97</f>
        <v>4037</v>
      </c>
      <c r="I97" s="36">
        <f>F97-E97</f>
        <v>2596</v>
      </c>
      <c r="J97" s="119">
        <f>F97/C97-1</f>
        <v>-0.36467598475222363</v>
      </c>
      <c r="K97" s="119">
        <f>F97/D97-1</f>
        <v>4.1921079958463139</v>
      </c>
      <c r="L97" s="163">
        <f>F97/E97-1</f>
        <v>1.0798668885191347</v>
      </c>
    </row>
    <row r="98" spans="2:12" ht="12" x14ac:dyDescent="0.2">
      <c r="B98" s="48" t="s">
        <v>56</v>
      </c>
      <c r="C98" s="36">
        <v>1040</v>
      </c>
      <c r="D98" s="36">
        <v>165</v>
      </c>
      <c r="E98" s="36">
        <v>353</v>
      </c>
      <c r="F98" s="36">
        <v>600</v>
      </c>
      <c r="G98" s="36">
        <f>F98-C98</f>
        <v>-440</v>
      </c>
      <c r="H98" s="36">
        <f>F98-D98</f>
        <v>435</v>
      </c>
      <c r="I98" s="36">
        <f>F98-E98</f>
        <v>247</v>
      </c>
      <c r="J98" s="119">
        <f>F98/C98-1</f>
        <v>-0.42307692307692313</v>
      </c>
      <c r="K98" s="119">
        <f>F98/D98-1</f>
        <v>2.6363636363636362</v>
      </c>
      <c r="L98" s="163">
        <f>F98/E98-1</f>
        <v>0.69971671388101986</v>
      </c>
    </row>
    <row r="99" spans="2:12" ht="12" x14ac:dyDescent="0.2">
      <c r="B99" s="48" t="s">
        <v>94</v>
      </c>
      <c r="C99" s="36">
        <v>46558</v>
      </c>
      <c r="D99" s="36">
        <v>7384</v>
      </c>
      <c r="E99" s="36">
        <v>19470</v>
      </c>
      <c r="F99" s="36">
        <v>35319</v>
      </c>
      <c r="G99" s="36">
        <f>F99-C99</f>
        <v>-11239</v>
      </c>
      <c r="H99" s="36">
        <f>F99-D99</f>
        <v>27935</v>
      </c>
      <c r="I99" s="36">
        <f>F99-E99</f>
        <v>15849</v>
      </c>
      <c r="J99" s="119">
        <f>F99/C99-1</f>
        <v>-0.24139782636711193</v>
      </c>
      <c r="K99" s="119">
        <f>F99/D99-1</f>
        <v>3.7831798483206933</v>
      </c>
      <c r="L99" s="163">
        <f>F99/E99-1</f>
        <v>0.81402157164869027</v>
      </c>
    </row>
    <row r="100" spans="2:12" x14ac:dyDescent="0.2">
      <c r="B100" s="141" t="s">
        <v>57</v>
      </c>
      <c r="C100" s="138">
        <v>5320</v>
      </c>
      <c r="D100" s="138">
        <v>947</v>
      </c>
      <c r="E100" s="138">
        <v>1532</v>
      </c>
      <c r="F100" s="138">
        <v>3518</v>
      </c>
      <c r="G100" s="138">
        <f t="shared" si="37"/>
        <v>-1802</v>
      </c>
      <c r="H100" s="138">
        <f t="shared" si="38"/>
        <v>2571</v>
      </c>
      <c r="I100" s="138">
        <f t="shared" si="39"/>
        <v>1986</v>
      </c>
      <c r="J100" s="139">
        <f t="shared" si="40"/>
        <v>-0.3387218045112782</v>
      </c>
      <c r="K100" s="139">
        <f t="shared" si="31"/>
        <v>2.7148891235480463</v>
      </c>
      <c r="L100" s="162">
        <f t="shared" si="30"/>
        <v>1.2963446475195823</v>
      </c>
    </row>
    <row r="101" spans="2:12" ht="12" x14ac:dyDescent="0.2">
      <c r="B101" s="49" t="s">
        <v>58</v>
      </c>
      <c r="C101" s="36">
        <v>817</v>
      </c>
      <c r="D101" s="36">
        <v>146</v>
      </c>
      <c r="E101" s="36">
        <v>181</v>
      </c>
      <c r="F101" s="36">
        <v>585</v>
      </c>
      <c r="G101" s="36">
        <f t="shared" ref="G101:G113" si="47">F101-C101</f>
        <v>-232</v>
      </c>
      <c r="H101" s="36">
        <f t="shared" ref="H101:H113" si="48">F101-D101</f>
        <v>439</v>
      </c>
      <c r="I101" s="36">
        <f t="shared" ref="I101:I113" si="49">F101-E101</f>
        <v>404</v>
      </c>
      <c r="J101" s="119">
        <f t="shared" ref="J101:J113" si="50">F101/C101-1</f>
        <v>-0.28396572827417377</v>
      </c>
      <c r="K101" s="119">
        <f t="shared" ref="K101:K106" si="51">F101/D101-1</f>
        <v>3.006849315068493</v>
      </c>
      <c r="L101" s="163">
        <f t="shared" ref="L101:L106" si="52">F101/E101-1</f>
        <v>2.2320441988950277</v>
      </c>
    </row>
    <row r="102" spans="2:12" ht="12" x14ac:dyDescent="0.2">
      <c r="B102" s="49" t="s">
        <v>59</v>
      </c>
      <c r="C102" s="36">
        <v>48</v>
      </c>
      <c r="D102" s="36">
        <v>17</v>
      </c>
      <c r="E102" s="36">
        <v>17</v>
      </c>
      <c r="F102" s="36">
        <v>32</v>
      </c>
      <c r="G102" s="36">
        <f t="shared" si="47"/>
        <v>-16</v>
      </c>
      <c r="H102" s="36">
        <f t="shared" si="48"/>
        <v>15</v>
      </c>
      <c r="I102" s="36">
        <f t="shared" si="49"/>
        <v>15</v>
      </c>
      <c r="J102" s="119">
        <f t="shared" si="50"/>
        <v>-0.33333333333333337</v>
      </c>
      <c r="K102" s="119">
        <f t="shared" si="51"/>
        <v>0.88235294117647056</v>
      </c>
      <c r="L102" s="163">
        <f t="shared" si="52"/>
        <v>0.88235294117647056</v>
      </c>
    </row>
    <row r="103" spans="2:12" ht="12" x14ac:dyDescent="0.2">
      <c r="B103" s="49" t="s">
        <v>60</v>
      </c>
      <c r="C103" s="36">
        <v>2750</v>
      </c>
      <c r="D103" s="36">
        <v>422</v>
      </c>
      <c r="E103" s="36">
        <v>671</v>
      </c>
      <c r="F103" s="36">
        <v>1522</v>
      </c>
      <c r="G103" s="36">
        <f t="shared" si="47"/>
        <v>-1228</v>
      </c>
      <c r="H103" s="36">
        <f t="shared" si="48"/>
        <v>1100</v>
      </c>
      <c r="I103" s="36">
        <f t="shared" si="49"/>
        <v>851</v>
      </c>
      <c r="J103" s="119">
        <f t="shared" si="50"/>
        <v>-0.44654545454545458</v>
      </c>
      <c r="K103" s="119">
        <f t="shared" si="51"/>
        <v>2.6066350710900474</v>
      </c>
      <c r="L103" s="163">
        <f t="shared" si="52"/>
        <v>1.2682563338301045</v>
      </c>
    </row>
    <row r="104" spans="2:12" ht="12" x14ac:dyDescent="0.2">
      <c r="B104" s="49" t="s">
        <v>68</v>
      </c>
      <c r="C104" s="36">
        <v>323</v>
      </c>
      <c r="D104" s="36">
        <v>48</v>
      </c>
      <c r="E104" s="36">
        <v>93</v>
      </c>
      <c r="F104" s="36">
        <v>196</v>
      </c>
      <c r="G104" s="36">
        <f t="shared" si="47"/>
        <v>-127</v>
      </c>
      <c r="H104" s="36">
        <f t="shared" si="48"/>
        <v>148</v>
      </c>
      <c r="I104" s="36">
        <f t="shared" si="49"/>
        <v>103</v>
      </c>
      <c r="J104" s="119">
        <f t="shared" si="50"/>
        <v>-0.39318885448916407</v>
      </c>
      <c r="K104" s="119">
        <f t="shared" si="51"/>
        <v>3.083333333333333</v>
      </c>
      <c r="L104" s="163">
        <f t="shared" si="52"/>
        <v>1.10752688172043</v>
      </c>
    </row>
    <row r="105" spans="2:12" ht="12" x14ac:dyDescent="0.2">
      <c r="B105" s="49" t="s">
        <v>63</v>
      </c>
      <c r="C105" s="36">
        <v>784</v>
      </c>
      <c r="D105" s="36">
        <v>175</v>
      </c>
      <c r="E105" s="36">
        <v>282</v>
      </c>
      <c r="F105" s="36">
        <v>700</v>
      </c>
      <c r="G105" s="36">
        <f t="shared" si="47"/>
        <v>-84</v>
      </c>
      <c r="H105" s="36">
        <f t="shared" si="48"/>
        <v>525</v>
      </c>
      <c r="I105" s="36">
        <f t="shared" si="49"/>
        <v>418</v>
      </c>
      <c r="J105" s="119">
        <f t="shared" si="50"/>
        <v>-0.1071428571428571</v>
      </c>
      <c r="K105" s="119">
        <f t="shared" si="51"/>
        <v>3</v>
      </c>
      <c r="L105" s="163">
        <f t="shared" si="52"/>
        <v>1.4822695035460991</v>
      </c>
    </row>
    <row r="106" spans="2:12" ht="12" x14ac:dyDescent="0.2">
      <c r="B106" s="49" t="s">
        <v>61</v>
      </c>
      <c r="C106" s="36">
        <v>163</v>
      </c>
      <c r="D106" s="36">
        <v>37</v>
      </c>
      <c r="E106" s="36">
        <v>65</v>
      </c>
      <c r="F106" s="36">
        <v>151</v>
      </c>
      <c r="G106" s="36">
        <f t="shared" si="47"/>
        <v>-12</v>
      </c>
      <c r="H106" s="36">
        <f t="shared" si="48"/>
        <v>114</v>
      </c>
      <c r="I106" s="36">
        <f t="shared" si="49"/>
        <v>86</v>
      </c>
      <c r="J106" s="119">
        <f t="shared" si="50"/>
        <v>-7.361963190184051E-2</v>
      </c>
      <c r="K106" s="119">
        <f t="shared" si="51"/>
        <v>3.0810810810810807</v>
      </c>
      <c r="L106" s="163">
        <f t="shared" si="52"/>
        <v>1.3230769230769233</v>
      </c>
    </row>
    <row r="107" spans="2:12" ht="12" x14ac:dyDescent="0.2">
      <c r="B107" s="52" t="s">
        <v>105</v>
      </c>
      <c r="C107" s="36">
        <v>1</v>
      </c>
      <c r="D107" s="36">
        <v>0</v>
      </c>
      <c r="E107" s="36">
        <v>0</v>
      </c>
      <c r="F107" s="36">
        <v>0</v>
      </c>
      <c r="G107" s="36">
        <f t="shared" si="47"/>
        <v>-1</v>
      </c>
      <c r="H107" s="36">
        <f t="shared" si="48"/>
        <v>0</v>
      </c>
      <c r="I107" s="36">
        <f t="shared" si="49"/>
        <v>0</v>
      </c>
      <c r="J107" s="119">
        <f t="shared" si="50"/>
        <v>-1</v>
      </c>
      <c r="K107" s="119"/>
      <c r="L107" s="163"/>
    </row>
    <row r="108" spans="2:12" ht="12" x14ac:dyDescent="0.2">
      <c r="B108" s="49" t="s">
        <v>66</v>
      </c>
      <c r="C108" s="36">
        <v>2</v>
      </c>
      <c r="D108" s="36">
        <v>2</v>
      </c>
      <c r="E108" s="36">
        <v>1</v>
      </c>
      <c r="F108" s="36">
        <v>1</v>
      </c>
      <c r="G108" s="36">
        <f t="shared" si="47"/>
        <v>-1</v>
      </c>
      <c r="H108" s="36">
        <f t="shared" si="48"/>
        <v>-1</v>
      </c>
      <c r="I108" s="36">
        <f t="shared" si="49"/>
        <v>0</v>
      </c>
      <c r="J108" s="119">
        <f t="shared" si="50"/>
        <v>-0.5</v>
      </c>
      <c r="K108" s="119">
        <f t="shared" ref="K108:K113" si="53">F108/D108-1</f>
        <v>-0.5</v>
      </c>
      <c r="L108" s="163">
        <f t="shared" ref="L108:L113" si="54">F108/E108-1</f>
        <v>0</v>
      </c>
    </row>
    <row r="109" spans="2:12" ht="12" x14ac:dyDescent="0.2">
      <c r="B109" s="49" t="s">
        <v>64</v>
      </c>
      <c r="C109" s="36">
        <v>22</v>
      </c>
      <c r="D109" s="36">
        <v>8</v>
      </c>
      <c r="E109" s="36">
        <v>12</v>
      </c>
      <c r="F109" s="36">
        <v>19</v>
      </c>
      <c r="G109" s="36">
        <f t="shared" si="47"/>
        <v>-3</v>
      </c>
      <c r="H109" s="36">
        <f t="shared" si="48"/>
        <v>11</v>
      </c>
      <c r="I109" s="36">
        <f t="shared" si="49"/>
        <v>7</v>
      </c>
      <c r="J109" s="119">
        <f t="shared" si="50"/>
        <v>-0.13636363636363635</v>
      </c>
      <c r="K109" s="119">
        <f t="shared" si="53"/>
        <v>1.375</v>
      </c>
      <c r="L109" s="163">
        <f t="shared" si="54"/>
        <v>0.58333333333333326</v>
      </c>
    </row>
    <row r="110" spans="2:12" ht="12" x14ac:dyDescent="0.2">
      <c r="B110" s="49" t="s">
        <v>65</v>
      </c>
      <c r="C110" s="36">
        <v>164</v>
      </c>
      <c r="D110" s="36">
        <v>56</v>
      </c>
      <c r="E110" s="36">
        <v>110</v>
      </c>
      <c r="F110" s="36">
        <v>144</v>
      </c>
      <c r="G110" s="36">
        <f t="shared" si="47"/>
        <v>-20</v>
      </c>
      <c r="H110" s="36">
        <f t="shared" si="48"/>
        <v>88</v>
      </c>
      <c r="I110" s="36">
        <f t="shared" si="49"/>
        <v>34</v>
      </c>
      <c r="J110" s="119">
        <f t="shared" si="50"/>
        <v>-0.12195121951219512</v>
      </c>
      <c r="K110" s="119">
        <f t="shared" si="53"/>
        <v>1.5714285714285716</v>
      </c>
      <c r="L110" s="163">
        <f t="shared" si="54"/>
        <v>0.30909090909090908</v>
      </c>
    </row>
    <row r="111" spans="2:12" ht="12" x14ac:dyDescent="0.2">
      <c r="B111" s="51" t="s">
        <v>120</v>
      </c>
      <c r="C111" s="36">
        <v>7</v>
      </c>
      <c r="D111" s="36">
        <v>1</v>
      </c>
      <c r="E111" s="36">
        <v>3</v>
      </c>
      <c r="F111" s="36">
        <v>3</v>
      </c>
      <c r="G111" s="36">
        <f t="shared" si="47"/>
        <v>-4</v>
      </c>
      <c r="H111" s="36">
        <f t="shared" si="48"/>
        <v>2</v>
      </c>
      <c r="I111" s="36">
        <f t="shared" si="49"/>
        <v>0</v>
      </c>
      <c r="J111" s="119">
        <f t="shared" si="50"/>
        <v>-0.5714285714285714</v>
      </c>
      <c r="K111" s="119">
        <f t="shared" si="53"/>
        <v>2</v>
      </c>
      <c r="L111" s="163">
        <f t="shared" si="54"/>
        <v>0</v>
      </c>
    </row>
    <row r="112" spans="2:12" ht="12" x14ac:dyDescent="0.2">
      <c r="B112" s="49" t="s">
        <v>67</v>
      </c>
      <c r="C112" s="36">
        <v>142</v>
      </c>
      <c r="D112" s="36">
        <v>12</v>
      </c>
      <c r="E112" s="36">
        <v>27</v>
      </c>
      <c r="F112" s="36">
        <v>89</v>
      </c>
      <c r="G112" s="36">
        <f t="shared" si="47"/>
        <v>-53</v>
      </c>
      <c r="H112" s="36">
        <f t="shared" si="48"/>
        <v>77</v>
      </c>
      <c r="I112" s="36">
        <f t="shared" si="49"/>
        <v>62</v>
      </c>
      <c r="J112" s="119">
        <f t="shared" si="50"/>
        <v>-0.37323943661971826</v>
      </c>
      <c r="K112" s="119">
        <f t="shared" si="53"/>
        <v>6.416666666666667</v>
      </c>
      <c r="L112" s="163">
        <f t="shared" si="54"/>
        <v>2.2962962962962963</v>
      </c>
    </row>
    <row r="113" spans="2:12" ht="12" x14ac:dyDescent="0.2">
      <c r="B113" s="49" t="s">
        <v>62</v>
      </c>
      <c r="C113" s="36">
        <v>97</v>
      </c>
      <c r="D113" s="36">
        <v>23</v>
      </c>
      <c r="E113" s="36">
        <v>70</v>
      </c>
      <c r="F113" s="36">
        <v>76</v>
      </c>
      <c r="G113" s="36">
        <f t="shared" si="47"/>
        <v>-21</v>
      </c>
      <c r="H113" s="36">
        <f t="shared" si="48"/>
        <v>53</v>
      </c>
      <c r="I113" s="36">
        <f t="shared" si="49"/>
        <v>6</v>
      </c>
      <c r="J113" s="119">
        <f t="shared" si="50"/>
        <v>-0.21649484536082475</v>
      </c>
      <c r="K113" s="119">
        <f t="shared" si="53"/>
        <v>2.3043478260869565</v>
      </c>
      <c r="L113" s="163">
        <f t="shared" si="54"/>
        <v>8.5714285714285632E-2</v>
      </c>
    </row>
    <row r="114" spans="2:12" x14ac:dyDescent="0.2">
      <c r="B114" s="54" t="s">
        <v>69</v>
      </c>
      <c r="C114" s="37">
        <v>337672</v>
      </c>
      <c r="D114" s="37">
        <v>46073</v>
      </c>
      <c r="E114" s="37">
        <v>73480</v>
      </c>
      <c r="F114" s="37">
        <v>235712</v>
      </c>
      <c r="G114" s="37">
        <f t="shared" si="37"/>
        <v>-101960</v>
      </c>
      <c r="H114" s="37">
        <f t="shared" si="38"/>
        <v>189639</v>
      </c>
      <c r="I114" s="37">
        <f t="shared" si="39"/>
        <v>162232</v>
      </c>
      <c r="J114" s="121">
        <f t="shared" si="40"/>
        <v>-0.30194982112819546</v>
      </c>
      <c r="K114" s="121">
        <f t="shared" si="31"/>
        <v>4.1160549562650575</v>
      </c>
      <c r="L114" s="164">
        <f t="shared" si="30"/>
        <v>2.2078388677191074</v>
      </c>
    </row>
    <row r="115" spans="2:12" x14ac:dyDescent="0.2">
      <c r="B115" s="141" t="s">
        <v>115</v>
      </c>
      <c r="C115" s="138">
        <v>74655</v>
      </c>
      <c r="D115" s="138">
        <v>6592</v>
      </c>
      <c r="E115" s="138">
        <v>5088</v>
      </c>
      <c r="F115" s="138">
        <v>15187</v>
      </c>
      <c r="G115" s="138">
        <f t="shared" si="37"/>
        <v>-59468</v>
      </c>
      <c r="H115" s="138">
        <f t="shared" si="38"/>
        <v>8595</v>
      </c>
      <c r="I115" s="138">
        <f t="shared" si="39"/>
        <v>10099</v>
      </c>
      <c r="J115" s="139">
        <f t="shared" si="40"/>
        <v>-0.79657089277342441</v>
      </c>
      <c r="K115" s="139">
        <f t="shared" si="31"/>
        <v>1.3038531553398056</v>
      </c>
      <c r="L115" s="162">
        <f t="shared" si="30"/>
        <v>1.9848663522012577</v>
      </c>
    </row>
    <row r="116" spans="2:12" ht="12" x14ac:dyDescent="0.2">
      <c r="B116" s="49" t="s">
        <v>77</v>
      </c>
      <c r="C116" s="36">
        <v>48071</v>
      </c>
      <c r="D116" s="36">
        <v>4363</v>
      </c>
      <c r="E116" s="36">
        <v>3468</v>
      </c>
      <c r="F116" s="36">
        <v>7380</v>
      </c>
      <c r="G116" s="36">
        <f t="shared" ref="G116:G122" si="55">F116-C116</f>
        <v>-40691</v>
      </c>
      <c r="H116" s="36">
        <f t="shared" ref="H116:H122" si="56">F116-D116</f>
        <v>3017</v>
      </c>
      <c r="I116" s="36">
        <f t="shared" ref="I116:I122" si="57">F116-E116</f>
        <v>3912</v>
      </c>
      <c r="J116" s="119">
        <f t="shared" ref="J116:J122" si="58">F116/C116-1</f>
        <v>-0.84647708597699234</v>
      </c>
      <c r="K116" s="119">
        <f t="shared" ref="K116:K122" si="59">F116/D116-1</f>
        <v>0.69149667659867053</v>
      </c>
      <c r="L116" s="163">
        <f>F116/E116-1</f>
        <v>1.1280276816608996</v>
      </c>
    </row>
    <row r="117" spans="2:12" ht="12" x14ac:dyDescent="0.2">
      <c r="B117" s="53" t="s">
        <v>161</v>
      </c>
      <c r="C117" s="36">
        <v>84</v>
      </c>
      <c r="D117" s="36">
        <v>9</v>
      </c>
      <c r="E117" s="36">
        <v>1</v>
      </c>
      <c r="F117" s="36">
        <v>3</v>
      </c>
      <c r="G117" s="36">
        <f t="shared" si="55"/>
        <v>-81</v>
      </c>
      <c r="H117" s="36">
        <f t="shared" si="56"/>
        <v>-6</v>
      </c>
      <c r="I117" s="36">
        <f t="shared" si="57"/>
        <v>2</v>
      </c>
      <c r="J117" s="119">
        <f t="shared" si="58"/>
        <v>-0.9642857142857143</v>
      </c>
      <c r="K117" s="119">
        <f t="shared" si="59"/>
        <v>-0.66666666666666674</v>
      </c>
      <c r="L117" s="163">
        <f>F117/E117-1</f>
        <v>2</v>
      </c>
    </row>
    <row r="118" spans="2:12" ht="12" x14ac:dyDescent="0.2">
      <c r="B118" s="53" t="s">
        <v>73</v>
      </c>
      <c r="C118" s="36">
        <v>9413</v>
      </c>
      <c r="D118" s="36">
        <v>1101</v>
      </c>
      <c r="E118" s="36">
        <v>547</v>
      </c>
      <c r="F118" s="36">
        <v>1911</v>
      </c>
      <c r="G118" s="36">
        <f t="shared" si="55"/>
        <v>-7502</v>
      </c>
      <c r="H118" s="36">
        <f t="shared" si="56"/>
        <v>810</v>
      </c>
      <c r="I118" s="36">
        <f t="shared" si="57"/>
        <v>1364</v>
      </c>
      <c r="J118" s="119">
        <f t="shared" si="58"/>
        <v>-0.79698289599490069</v>
      </c>
      <c r="K118" s="119">
        <f t="shared" si="59"/>
        <v>0.73569482288828336</v>
      </c>
      <c r="L118" s="163">
        <f>F118/E118-1</f>
        <v>2.493601462522852</v>
      </c>
    </row>
    <row r="119" spans="2:12" ht="12" x14ac:dyDescent="0.2">
      <c r="B119" s="53" t="s">
        <v>74</v>
      </c>
      <c r="C119" s="36">
        <v>380</v>
      </c>
      <c r="D119" s="36">
        <v>16</v>
      </c>
      <c r="E119" s="36">
        <v>70</v>
      </c>
      <c r="F119" s="36">
        <v>567</v>
      </c>
      <c r="G119" s="36">
        <f t="shared" si="55"/>
        <v>187</v>
      </c>
      <c r="H119" s="36">
        <f t="shared" si="56"/>
        <v>551</v>
      </c>
      <c r="I119" s="36">
        <f t="shared" si="57"/>
        <v>497</v>
      </c>
      <c r="J119" s="119">
        <f t="shared" si="58"/>
        <v>0.49210526315789482</v>
      </c>
      <c r="K119" s="119">
        <f t="shared" si="59"/>
        <v>34.4375</v>
      </c>
      <c r="L119" s="163">
        <f>F119/E119-1</f>
        <v>7.1</v>
      </c>
    </row>
    <row r="120" spans="2:12" ht="12" x14ac:dyDescent="0.2">
      <c r="B120" s="50" t="s">
        <v>158</v>
      </c>
      <c r="C120" s="36">
        <v>36</v>
      </c>
      <c r="D120" s="36">
        <v>1</v>
      </c>
      <c r="E120" s="36">
        <v>0</v>
      </c>
      <c r="F120" s="36">
        <v>0</v>
      </c>
      <c r="G120" s="36">
        <f t="shared" si="55"/>
        <v>-36</v>
      </c>
      <c r="H120" s="36">
        <f t="shared" si="56"/>
        <v>-1</v>
      </c>
      <c r="I120" s="36">
        <f t="shared" si="57"/>
        <v>0</v>
      </c>
      <c r="J120" s="119">
        <f t="shared" si="58"/>
        <v>-1</v>
      </c>
      <c r="K120" s="119">
        <f t="shared" si="59"/>
        <v>-1</v>
      </c>
      <c r="L120" s="163"/>
    </row>
    <row r="121" spans="2:12" ht="12" x14ac:dyDescent="0.2">
      <c r="B121" s="50" t="s">
        <v>106</v>
      </c>
      <c r="C121" s="36">
        <v>16642</v>
      </c>
      <c r="D121" s="36">
        <v>1099</v>
      </c>
      <c r="E121" s="36">
        <v>908</v>
      </c>
      <c r="F121" s="36">
        <v>5112</v>
      </c>
      <c r="G121" s="36">
        <f t="shared" si="55"/>
        <v>-11530</v>
      </c>
      <c r="H121" s="36">
        <f t="shared" si="56"/>
        <v>4013</v>
      </c>
      <c r="I121" s="36">
        <f t="shared" si="57"/>
        <v>4204</v>
      </c>
      <c r="J121" s="119">
        <f t="shared" si="58"/>
        <v>-0.69282538156471585</v>
      </c>
      <c r="K121" s="119">
        <f t="shared" si="59"/>
        <v>3.651501364877161</v>
      </c>
      <c r="L121" s="163">
        <f>F121/E121-1</f>
        <v>4.6299559471365637</v>
      </c>
    </row>
    <row r="122" spans="2:12" ht="12" x14ac:dyDescent="0.2">
      <c r="B122" s="50" t="s">
        <v>107</v>
      </c>
      <c r="C122" s="36">
        <v>29</v>
      </c>
      <c r="D122" s="36">
        <v>3</v>
      </c>
      <c r="E122" s="36">
        <v>94</v>
      </c>
      <c r="F122" s="36">
        <v>214</v>
      </c>
      <c r="G122" s="36">
        <f t="shared" si="55"/>
        <v>185</v>
      </c>
      <c r="H122" s="36">
        <f t="shared" si="56"/>
        <v>211</v>
      </c>
      <c r="I122" s="36">
        <f t="shared" si="57"/>
        <v>120</v>
      </c>
      <c r="J122" s="119">
        <f t="shared" si="58"/>
        <v>6.3793103448275863</v>
      </c>
      <c r="K122" s="119">
        <f t="shared" si="59"/>
        <v>70.333333333333329</v>
      </c>
      <c r="L122" s="163">
        <f>F122/E122-1</f>
        <v>1.2765957446808511</v>
      </c>
    </row>
    <row r="123" spans="2:12" x14ac:dyDescent="0.2">
      <c r="B123" s="141" t="s">
        <v>116</v>
      </c>
      <c r="C123" s="138">
        <v>10402</v>
      </c>
      <c r="D123" s="138">
        <v>949</v>
      </c>
      <c r="E123" s="138">
        <v>1331</v>
      </c>
      <c r="F123" s="138">
        <v>4606</v>
      </c>
      <c r="G123" s="138">
        <f t="shared" si="37"/>
        <v>-5796</v>
      </c>
      <c r="H123" s="138">
        <f t="shared" si="38"/>
        <v>3657</v>
      </c>
      <c r="I123" s="138">
        <f t="shared" si="39"/>
        <v>3275</v>
      </c>
      <c r="J123" s="139">
        <f t="shared" si="40"/>
        <v>-0.55720053835800809</v>
      </c>
      <c r="K123" s="139">
        <f t="shared" si="31"/>
        <v>3.8535300316122232</v>
      </c>
      <c r="L123" s="162">
        <f t="shared" si="30"/>
        <v>2.4605559729526671</v>
      </c>
    </row>
    <row r="124" spans="2:12" ht="12" x14ac:dyDescent="0.2">
      <c r="B124" s="50" t="s">
        <v>97</v>
      </c>
      <c r="C124" s="36">
        <v>0</v>
      </c>
      <c r="D124" s="36">
        <v>0</v>
      </c>
      <c r="E124" s="36">
        <v>1</v>
      </c>
      <c r="F124" s="36">
        <v>0</v>
      </c>
      <c r="G124" s="36">
        <f t="shared" ref="G124:G138" si="60">F124-C124</f>
        <v>0</v>
      </c>
      <c r="H124" s="36">
        <f t="shared" ref="H124:H138" si="61">F124-D124</f>
        <v>0</v>
      </c>
      <c r="I124" s="36">
        <f t="shared" ref="I124:I138" si="62">F124-E124</f>
        <v>-1</v>
      </c>
      <c r="J124" s="119"/>
      <c r="K124" s="119"/>
      <c r="L124" s="163">
        <f>F124/E124-1</f>
        <v>-1</v>
      </c>
    </row>
    <row r="125" spans="2:12" ht="12" x14ac:dyDescent="0.2">
      <c r="B125" s="50" t="s">
        <v>70</v>
      </c>
      <c r="C125" s="36">
        <v>8808</v>
      </c>
      <c r="D125" s="36">
        <v>771</v>
      </c>
      <c r="E125" s="36">
        <v>967</v>
      </c>
      <c r="F125" s="36">
        <v>3726</v>
      </c>
      <c r="G125" s="36">
        <f t="shared" si="60"/>
        <v>-5082</v>
      </c>
      <c r="H125" s="36">
        <f t="shared" si="61"/>
        <v>2955</v>
      </c>
      <c r="I125" s="36">
        <f t="shared" si="62"/>
        <v>2759</v>
      </c>
      <c r="J125" s="119">
        <f>F125/C125-1</f>
        <v>-0.576975476839237</v>
      </c>
      <c r="K125" s="119">
        <f>F125/D125-1</f>
        <v>3.8326848249027234</v>
      </c>
      <c r="L125" s="163">
        <f>F125/E125-1</f>
        <v>2.8531540847983452</v>
      </c>
    </row>
    <row r="126" spans="2:12" ht="12" x14ac:dyDescent="0.2">
      <c r="B126" s="50" t="s">
        <v>76</v>
      </c>
      <c r="C126" s="36">
        <v>18</v>
      </c>
      <c r="D126" s="36">
        <v>3</v>
      </c>
      <c r="E126" s="36">
        <v>21</v>
      </c>
      <c r="F126" s="36">
        <v>24</v>
      </c>
      <c r="G126" s="36">
        <f t="shared" si="60"/>
        <v>6</v>
      </c>
      <c r="H126" s="36">
        <f t="shared" si="61"/>
        <v>21</v>
      </c>
      <c r="I126" s="36">
        <f t="shared" si="62"/>
        <v>3</v>
      </c>
      <c r="J126" s="119">
        <f>F126/C126-1</f>
        <v>0.33333333333333326</v>
      </c>
      <c r="K126" s="119">
        <f>F126/D126-1</f>
        <v>7</v>
      </c>
      <c r="L126" s="163">
        <f>F126/E126-1</f>
        <v>0.14285714285714279</v>
      </c>
    </row>
    <row r="127" spans="2:12" ht="12" x14ac:dyDescent="0.2">
      <c r="B127" s="50" t="s">
        <v>108</v>
      </c>
      <c r="C127" s="36">
        <v>0</v>
      </c>
      <c r="D127" s="36">
        <v>0</v>
      </c>
      <c r="E127" s="36">
        <v>1</v>
      </c>
      <c r="F127" s="36">
        <v>0</v>
      </c>
      <c r="G127" s="36">
        <f t="shared" si="60"/>
        <v>0</v>
      </c>
      <c r="H127" s="36">
        <f t="shared" si="61"/>
        <v>0</v>
      </c>
      <c r="I127" s="36">
        <f t="shared" si="62"/>
        <v>-1</v>
      </c>
      <c r="J127" s="119"/>
      <c r="K127" s="119"/>
      <c r="L127" s="163">
        <f>F127/E127-1</f>
        <v>-1</v>
      </c>
    </row>
    <row r="128" spans="2:12" ht="12" x14ac:dyDescent="0.2">
      <c r="B128" s="50" t="s">
        <v>109</v>
      </c>
      <c r="C128" s="36">
        <v>1</v>
      </c>
      <c r="D128" s="36">
        <v>0</v>
      </c>
      <c r="E128" s="36">
        <v>1</v>
      </c>
      <c r="F128" s="36">
        <v>4</v>
      </c>
      <c r="G128" s="36">
        <f t="shared" si="60"/>
        <v>3</v>
      </c>
      <c r="H128" s="36">
        <f t="shared" si="61"/>
        <v>4</v>
      </c>
      <c r="I128" s="36">
        <f t="shared" si="62"/>
        <v>3</v>
      </c>
      <c r="J128" s="119">
        <f>F128/C128-1</f>
        <v>3</v>
      </c>
      <c r="K128" s="119"/>
      <c r="L128" s="163">
        <f>F128/E128-1</f>
        <v>3</v>
      </c>
    </row>
    <row r="129" spans="1:12" ht="12" x14ac:dyDescent="0.2">
      <c r="B129" s="50" t="s">
        <v>125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60"/>
        <v>0</v>
      </c>
      <c r="H129" s="36">
        <f t="shared" si="61"/>
        <v>0</v>
      </c>
      <c r="I129" s="36">
        <f t="shared" si="62"/>
        <v>0</v>
      </c>
      <c r="J129" s="119"/>
      <c r="K129" s="119"/>
      <c r="L129" s="163"/>
    </row>
    <row r="130" spans="1:12" ht="12" x14ac:dyDescent="0.2">
      <c r="B130" s="50" t="s">
        <v>72</v>
      </c>
      <c r="C130" s="36">
        <v>1555</v>
      </c>
      <c r="D130" s="36">
        <v>175</v>
      </c>
      <c r="E130" s="36">
        <v>296</v>
      </c>
      <c r="F130" s="36">
        <v>764</v>
      </c>
      <c r="G130" s="36">
        <f t="shared" si="60"/>
        <v>-791</v>
      </c>
      <c r="H130" s="36">
        <f t="shared" si="61"/>
        <v>589</v>
      </c>
      <c r="I130" s="36">
        <f t="shared" si="62"/>
        <v>468</v>
      </c>
      <c r="J130" s="119">
        <f>F130/C130-1</f>
        <v>-0.50868167202572345</v>
      </c>
      <c r="K130" s="119">
        <f>F130/D130-1</f>
        <v>3.3657142857142857</v>
      </c>
      <c r="L130" s="163">
        <f>F130/E130-1</f>
        <v>1.5810810810810811</v>
      </c>
    </row>
    <row r="131" spans="1:12" ht="12" x14ac:dyDescent="0.2">
      <c r="B131" s="50" t="s">
        <v>126</v>
      </c>
      <c r="C131" s="36">
        <v>0</v>
      </c>
      <c r="D131" s="36">
        <v>0</v>
      </c>
      <c r="E131" s="36">
        <v>0</v>
      </c>
      <c r="F131" s="36">
        <v>0</v>
      </c>
      <c r="G131" s="36">
        <f t="shared" si="60"/>
        <v>0</v>
      </c>
      <c r="H131" s="36">
        <f t="shared" si="61"/>
        <v>0</v>
      </c>
      <c r="I131" s="36">
        <f t="shared" si="62"/>
        <v>0</v>
      </c>
      <c r="J131" s="119"/>
      <c r="K131" s="119"/>
      <c r="L131" s="163"/>
    </row>
    <row r="132" spans="1:12" ht="12" x14ac:dyDescent="0.2">
      <c r="B132" s="50" t="s">
        <v>110</v>
      </c>
      <c r="C132" s="36">
        <v>6</v>
      </c>
      <c r="D132" s="36">
        <v>0</v>
      </c>
      <c r="E132" s="36">
        <v>3</v>
      </c>
      <c r="F132" s="36">
        <v>0</v>
      </c>
      <c r="G132" s="36">
        <f t="shared" si="60"/>
        <v>-6</v>
      </c>
      <c r="H132" s="36">
        <f t="shared" si="61"/>
        <v>0</v>
      </c>
      <c r="I132" s="36">
        <f t="shared" si="62"/>
        <v>-3</v>
      </c>
      <c r="J132" s="119">
        <f>F132/C132-1</f>
        <v>-1</v>
      </c>
      <c r="K132" s="119"/>
      <c r="L132" s="163">
        <f>F132/E132-1</f>
        <v>-1</v>
      </c>
    </row>
    <row r="133" spans="1:12" ht="12" x14ac:dyDescent="0.2">
      <c r="B133" s="50" t="s">
        <v>71</v>
      </c>
      <c r="C133" s="36">
        <v>0</v>
      </c>
      <c r="D133" s="36">
        <v>0</v>
      </c>
      <c r="E133" s="36">
        <v>1</v>
      </c>
      <c r="F133" s="36">
        <v>4</v>
      </c>
      <c r="G133" s="36">
        <f t="shared" si="60"/>
        <v>4</v>
      </c>
      <c r="H133" s="36">
        <f t="shared" si="61"/>
        <v>4</v>
      </c>
      <c r="I133" s="36">
        <f t="shared" si="62"/>
        <v>3</v>
      </c>
      <c r="J133" s="119"/>
      <c r="K133" s="119"/>
      <c r="L133" s="163">
        <f>F133/E133-1</f>
        <v>3</v>
      </c>
    </row>
    <row r="134" spans="1:12" ht="12" x14ac:dyDescent="0.2">
      <c r="B134" s="50" t="s">
        <v>111</v>
      </c>
      <c r="C134" s="36">
        <v>1</v>
      </c>
      <c r="D134" s="36">
        <v>0</v>
      </c>
      <c r="E134" s="36">
        <v>0</v>
      </c>
      <c r="F134" s="36">
        <v>2</v>
      </c>
      <c r="G134" s="36">
        <f t="shared" si="60"/>
        <v>1</v>
      </c>
      <c r="H134" s="36">
        <f t="shared" si="61"/>
        <v>2</v>
      </c>
      <c r="I134" s="36">
        <f t="shared" si="62"/>
        <v>2</v>
      </c>
      <c r="J134" s="119">
        <f>F134/C134-1</f>
        <v>1</v>
      </c>
      <c r="K134" s="119"/>
      <c r="L134" s="163"/>
    </row>
    <row r="135" spans="1:12" ht="12" x14ac:dyDescent="0.2">
      <c r="B135" s="50" t="s">
        <v>75</v>
      </c>
      <c r="C135" s="36">
        <v>2</v>
      </c>
      <c r="D135" s="36">
        <v>0</v>
      </c>
      <c r="E135" s="36">
        <v>1</v>
      </c>
      <c r="F135" s="36">
        <v>2</v>
      </c>
      <c r="G135" s="36">
        <f t="shared" si="60"/>
        <v>0</v>
      </c>
      <c r="H135" s="36">
        <f t="shared" si="61"/>
        <v>2</v>
      </c>
      <c r="I135" s="36">
        <f t="shared" si="62"/>
        <v>1</v>
      </c>
      <c r="J135" s="119">
        <f>F135/C135-1</f>
        <v>0</v>
      </c>
      <c r="K135" s="119"/>
      <c r="L135" s="163">
        <f>F135/E135-1</f>
        <v>1</v>
      </c>
    </row>
    <row r="136" spans="1:12" ht="12" x14ac:dyDescent="0.2">
      <c r="B136" s="50" t="s">
        <v>112</v>
      </c>
      <c r="C136" s="36">
        <v>6</v>
      </c>
      <c r="D136" s="36">
        <v>0</v>
      </c>
      <c r="E136" s="36">
        <v>0</v>
      </c>
      <c r="F136" s="36">
        <v>0</v>
      </c>
      <c r="G136" s="36">
        <f t="shared" si="60"/>
        <v>-6</v>
      </c>
      <c r="H136" s="36">
        <f t="shared" si="61"/>
        <v>0</v>
      </c>
      <c r="I136" s="36">
        <f t="shared" si="62"/>
        <v>0</v>
      </c>
      <c r="J136" s="119">
        <f>F136/C136-1</f>
        <v>-1</v>
      </c>
      <c r="K136" s="119"/>
      <c r="L136" s="163"/>
    </row>
    <row r="137" spans="1:12" ht="12" x14ac:dyDescent="0.2">
      <c r="B137" s="50" t="s">
        <v>113</v>
      </c>
      <c r="C137" s="36">
        <v>5</v>
      </c>
      <c r="D137" s="36">
        <v>0</v>
      </c>
      <c r="E137" s="36">
        <v>39</v>
      </c>
      <c r="F137" s="36">
        <v>80</v>
      </c>
      <c r="G137" s="36">
        <f t="shared" si="60"/>
        <v>75</v>
      </c>
      <c r="H137" s="36">
        <f t="shared" si="61"/>
        <v>80</v>
      </c>
      <c r="I137" s="36">
        <f t="shared" si="62"/>
        <v>41</v>
      </c>
      <c r="J137" s="119">
        <f>F137/C137-1</f>
        <v>15</v>
      </c>
      <c r="K137" s="119"/>
      <c r="L137" s="163">
        <f>F137/E137-1</f>
        <v>1.0512820512820511</v>
      </c>
    </row>
    <row r="138" spans="1:12" ht="12" x14ac:dyDescent="0.2">
      <c r="B138" s="50" t="s">
        <v>114</v>
      </c>
      <c r="C138" s="36">
        <v>0</v>
      </c>
      <c r="D138" s="36">
        <v>0</v>
      </c>
      <c r="E138" s="36">
        <v>0</v>
      </c>
      <c r="F138" s="36">
        <v>0</v>
      </c>
      <c r="G138" s="36">
        <f t="shared" si="60"/>
        <v>0</v>
      </c>
      <c r="H138" s="36">
        <f t="shared" si="61"/>
        <v>0</v>
      </c>
      <c r="I138" s="36">
        <f t="shared" si="62"/>
        <v>0</v>
      </c>
      <c r="J138" s="119"/>
      <c r="K138" s="119"/>
      <c r="L138" s="163"/>
    </row>
    <row r="139" spans="1:12" x14ac:dyDescent="0.2">
      <c r="B139" s="141" t="s">
        <v>210</v>
      </c>
      <c r="C139" s="138">
        <v>208352</v>
      </c>
      <c r="D139" s="138">
        <v>27654</v>
      </c>
      <c r="E139" s="138">
        <v>51661</v>
      </c>
      <c r="F139" s="138">
        <v>170174</v>
      </c>
      <c r="G139" s="138">
        <f t="shared" ref="G139:G197" si="63">F139-C139</f>
        <v>-38178</v>
      </c>
      <c r="H139" s="138">
        <f t="shared" ref="H139:H197" si="64">F139-D139</f>
        <v>142520</v>
      </c>
      <c r="I139" s="138">
        <f t="shared" ref="I139:I197" si="65">F139-E139</f>
        <v>118513</v>
      </c>
      <c r="J139" s="139">
        <f t="shared" ref="J139:J197" si="66">F139/C139-1</f>
        <v>-0.18323798187682383</v>
      </c>
      <c r="K139" s="139">
        <f t="shared" ref="K139:K176" si="67">F139/D139-1</f>
        <v>5.1536848195559415</v>
      </c>
      <c r="L139" s="162">
        <f t="shared" ref="L139:L176" si="68">F139/E139-1</f>
        <v>2.2940516056599756</v>
      </c>
    </row>
    <row r="140" spans="1:12" ht="12.75" x14ac:dyDescent="0.2">
      <c r="A140" s="8"/>
      <c r="B140" s="49" t="s">
        <v>211</v>
      </c>
      <c r="C140" s="36">
        <v>323</v>
      </c>
      <c r="D140" s="36">
        <v>92</v>
      </c>
      <c r="E140" s="36">
        <v>658</v>
      </c>
      <c r="F140" s="36">
        <v>537</v>
      </c>
      <c r="G140" s="36">
        <f t="shared" ref="G140:G148" si="69">F140-C140</f>
        <v>214</v>
      </c>
      <c r="H140" s="36">
        <f t="shared" ref="H140:H148" si="70">F140-D140</f>
        <v>445</v>
      </c>
      <c r="I140" s="36">
        <f t="shared" ref="I140:I148" si="71">F140-E140</f>
        <v>-121</v>
      </c>
      <c r="J140" s="119">
        <f t="shared" ref="J140:J148" si="72">F140/C140-1</f>
        <v>0.66253869969040258</v>
      </c>
      <c r="K140" s="119">
        <f t="shared" ref="K140:K148" si="73">F140/D140-1</f>
        <v>4.8369565217391308</v>
      </c>
      <c r="L140" s="163">
        <f t="shared" ref="L140:L148" si="74">F140/E140-1</f>
        <v>-0.18389057750759874</v>
      </c>
    </row>
    <row r="141" spans="1:12" ht="12.75" x14ac:dyDescent="0.2">
      <c r="A141" s="8"/>
      <c r="B141" s="49" t="s">
        <v>212</v>
      </c>
      <c r="C141" s="36">
        <v>704</v>
      </c>
      <c r="D141" s="36">
        <v>192</v>
      </c>
      <c r="E141" s="36">
        <v>675</v>
      </c>
      <c r="F141" s="36">
        <v>1301</v>
      </c>
      <c r="G141" s="36">
        <f t="shared" si="69"/>
        <v>597</v>
      </c>
      <c r="H141" s="36">
        <f t="shared" si="70"/>
        <v>1109</v>
      </c>
      <c r="I141" s="36">
        <f t="shared" si="71"/>
        <v>626</v>
      </c>
      <c r="J141" s="119">
        <f t="shared" si="72"/>
        <v>0.84801136363636354</v>
      </c>
      <c r="K141" s="119">
        <f t="shared" si="73"/>
        <v>5.776041666666667</v>
      </c>
      <c r="L141" s="163">
        <f t="shared" si="74"/>
        <v>0.92740740740740746</v>
      </c>
    </row>
    <row r="142" spans="1:12" ht="12.75" x14ac:dyDescent="0.2">
      <c r="A142" s="8"/>
      <c r="B142" s="49" t="s">
        <v>213</v>
      </c>
      <c r="C142" s="36">
        <v>36</v>
      </c>
      <c r="D142" s="36">
        <v>10</v>
      </c>
      <c r="E142" s="36">
        <v>30</v>
      </c>
      <c r="F142" s="36">
        <v>43</v>
      </c>
      <c r="G142" s="36">
        <f t="shared" si="69"/>
        <v>7</v>
      </c>
      <c r="H142" s="36">
        <f t="shared" si="70"/>
        <v>33</v>
      </c>
      <c r="I142" s="36">
        <f t="shared" si="71"/>
        <v>13</v>
      </c>
      <c r="J142" s="119">
        <f t="shared" si="72"/>
        <v>0.19444444444444442</v>
      </c>
      <c r="K142" s="119">
        <f t="shared" si="73"/>
        <v>3.3</v>
      </c>
      <c r="L142" s="163">
        <f t="shared" si="74"/>
        <v>0.43333333333333335</v>
      </c>
    </row>
    <row r="143" spans="1:12" ht="12.75" x14ac:dyDescent="0.2">
      <c r="A143" s="8"/>
      <c r="B143" s="49" t="s">
        <v>80</v>
      </c>
      <c r="C143" s="36">
        <v>54606</v>
      </c>
      <c r="D143" s="36">
        <v>8364</v>
      </c>
      <c r="E143" s="36">
        <v>24992</v>
      </c>
      <c r="F143" s="36">
        <v>52841</v>
      </c>
      <c r="G143" s="36">
        <f t="shared" si="69"/>
        <v>-1765</v>
      </c>
      <c r="H143" s="36">
        <f t="shared" si="70"/>
        <v>44477</v>
      </c>
      <c r="I143" s="36">
        <f t="shared" si="71"/>
        <v>27849</v>
      </c>
      <c r="J143" s="119">
        <f t="shared" si="72"/>
        <v>-3.232245540783063E-2</v>
      </c>
      <c r="K143" s="119">
        <f t="shared" si="73"/>
        <v>5.3176709708273551</v>
      </c>
      <c r="L143" s="163">
        <f t="shared" si="74"/>
        <v>1.1143165813060181</v>
      </c>
    </row>
    <row r="144" spans="1:12" ht="12.75" x14ac:dyDescent="0.2">
      <c r="A144" s="8"/>
      <c r="B144" s="49" t="s">
        <v>81</v>
      </c>
      <c r="C144" s="36">
        <v>141997</v>
      </c>
      <c r="D144" s="36">
        <v>17053</v>
      </c>
      <c r="E144" s="36">
        <v>18549</v>
      </c>
      <c r="F144" s="36">
        <v>102877</v>
      </c>
      <c r="G144" s="36">
        <f t="shared" si="69"/>
        <v>-39120</v>
      </c>
      <c r="H144" s="36">
        <f t="shared" si="70"/>
        <v>85824</v>
      </c>
      <c r="I144" s="36">
        <f t="shared" si="71"/>
        <v>84328</v>
      </c>
      <c r="J144" s="119">
        <f t="shared" si="72"/>
        <v>-0.27549877814320023</v>
      </c>
      <c r="K144" s="119">
        <f t="shared" si="73"/>
        <v>5.032780155984284</v>
      </c>
      <c r="L144" s="163">
        <f t="shared" si="74"/>
        <v>4.5462289072187181</v>
      </c>
    </row>
    <row r="145" spans="1:12" ht="12.75" x14ac:dyDescent="0.2">
      <c r="A145" s="8"/>
      <c r="B145" s="49" t="s">
        <v>214</v>
      </c>
      <c r="C145" s="36">
        <v>47</v>
      </c>
      <c r="D145" s="36">
        <v>6</v>
      </c>
      <c r="E145" s="36">
        <v>41</v>
      </c>
      <c r="F145" s="36">
        <v>158</v>
      </c>
      <c r="G145" s="36">
        <f t="shared" si="69"/>
        <v>111</v>
      </c>
      <c r="H145" s="36">
        <f t="shared" si="70"/>
        <v>152</v>
      </c>
      <c r="I145" s="36">
        <f t="shared" si="71"/>
        <v>117</v>
      </c>
      <c r="J145" s="119">
        <f t="shared" si="72"/>
        <v>2.3617021276595747</v>
      </c>
      <c r="K145" s="119">
        <f t="shared" si="73"/>
        <v>25.333333333333332</v>
      </c>
      <c r="L145" s="163">
        <f t="shared" si="74"/>
        <v>2.8536585365853657</v>
      </c>
    </row>
    <row r="146" spans="1:12" ht="12.75" x14ac:dyDescent="0.2">
      <c r="A146" s="8"/>
      <c r="B146" s="52" t="s">
        <v>215</v>
      </c>
      <c r="C146" s="36">
        <v>742</v>
      </c>
      <c r="D146" s="36">
        <v>178</v>
      </c>
      <c r="E146" s="36">
        <v>391</v>
      </c>
      <c r="F146" s="36">
        <v>750</v>
      </c>
      <c r="G146" s="36">
        <f t="shared" si="69"/>
        <v>8</v>
      </c>
      <c r="H146" s="36">
        <f t="shared" si="70"/>
        <v>572</v>
      </c>
      <c r="I146" s="36">
        <f t="shared" si="71"/>
        <v>359</v>
      </c>
      <c r="J146" s="119">
        <f t="shared" si="72"/>
        <v>1.0781671159029615E-2</v>
      </c>
      <c r="K146" s="119">
        <f t="shared" si="73"/>
        <v>3.213483146067416</v>
      </c>
      <c r="L146" s="163">
        <f t="shared" si="74"/>
        <v>0.91815856777493599</v>
      </c>
    </row>
    <row r="147" spans="1:12" ht="12.75" x14ac:dyDescent="0.2">
      <c r="A147" s="8"/>
      <c r="B147" s="49" t="s">
        <v>216</v>
      </c>
      <c r="C147" s="36">
        <v>8025</v>
      </c>
      <c r="D147" s="36">
        <v>1338</v>
      </c>
      <c r="E147" s="36">
        <v>5163</v>
      </c>
      <c r="F147" s="36">
        <v>9343</v>
      </c>
      <c r="G147" s="36">
        <f t="shared" si="69"/>
        <v>1318</v>
      </c>
      <c r="H147" s="36">
        <f t="shared" si="70"/>
        <v>8005</v>
      </c>
      <c r="I147" s="36">
        <f t="shared" si="71"/>
        <v>4180</v>
      </c>
      <c r="J147" s="119">
        <f t="shared" si="72"/>
        <v>0.16423676012461064</v>
      </c>
      <c r="K147" s="119">
        <f t="shared" si="73"/>
        <v>5.9828101644245146</v>
      </c>
      <c r="L147" s="163">
        <f t="shared" si="74"/>
        <v>0.80960681774162313</v>
      </c>
    </row>
    <row r="148" spans="1:12" ht="12.75" x14ac:dyDescent="0.2">
      <c r="A148" s="8"/>
      <c r="B148" s="49" t="s">
        <v>217</v>
      </c>
      <c r="C148" s="36">
        <v>1872</v>
      </c>
      <c r="D148" s="36">
        <v>421</v>
      </c>
      <c r="E148" s="36">
        <v>1162</v>
      </c>
      <c r="F148" s="36">
        <v>2324</v>
      </c>
      <c r="G148" s="36">
        <f t="shared" si="69"/>
        <v>452</v>
      </c>
      <c r="H148" s="36">
        <f t="shared" si="70"/>
        <v>1903</v>
      </c>
      <c r="I148" s="36">
        <f t="shared" si="71"/>
        <v>1162</v>
      </c>
      <c r="J148" s="119">
        <f t="shared" si="72"/>
        <v>0.24145299145299148</v>
      </c>
      <c r="K148" s="119">
        <f t="shared" si="73"/>
        <v>4.5201900237529689</v>
      </c>
      <c r="L148" s="163">
        <f t="shared" si="74"/>
        <v>1</v>
      </c>
    </row>
    <row r="149" spans="1:12" x14ac:dyDescent="0.2">
      <c r="A149" s="8"/>
      <c r="B149" s="141" t="s">
        <v>218</v>
      </c>
      <c r="C149" s="138">
        <v>44263</v>
      </c>
      <c r="D149" s="138">
        <v>10878</v>
      </c>
      <c r="E149" s="138">
        <v>15400</v>
      </c>
      <c r="F149" s="138">
        <v>45745</v>
      </c>
      <c r="G149" s="138">
        <f t="shared" si="63"/>
        <v>1482</v>
      </c>
      <c r="H149" s="138">
        <f t="shared" si="64"/>
        <v>34867</v>
      </c>
      <c r="I149" s="138">
        <f t="shared" si="65"/>
        <v>30345</v>
      </c>
      <c r="J149" s="139">
        <f t="shared" si="66"/>
        <v>3.3481688995323333E-2</v>
      </c>
      <c r="K149" s="139">
        <f t="shared" si="67"/>
        <v>3.2052767052767051</v>
      </c>
      <c r="L149" s="162">
        <f t="shared" si="68"/>
        <v>1.9704545454545452</v>
      </c>
    </row>
    <row r="150" spans="1:12" ht="12" x14ac:dyDescent="0.2">
      <c r="B150" s="52" t="s">
        <v>219</v>
      </c>
      <c r="C150" s="36">
        <v>29</v>
      </c>
      <c r="D150" s="36">
        <v>2</v>
      </c>
      <c r="E150" s="36">
        <v>3</v>
      </c>
      <c r="F150" s="36">
        <v>7</v>
      </c>
      <c r="G150" s="36">
        <f t="shared" ref="G150:G159" si="75">F150-C150</f>
        <v>-22</v>
      </c>
      <c r="H150" s="36">
        <f t="shared" ref="H150:H159" si="76">F150-D150</f>
        <v>5</v>
      </c>
      <c r="I150" s="36">
        <f t="shared" ref="I150:I159" si="77">F150-E150</f>
        <v>4</v>
      </c>
      <c r="J150" s="119">
        <f t="shared" ref="J150:J159" si="78">F150/C150-1</f>
        <v>-0.75862068965517238</v>
      </c>
      <c r="K150" s="119">
        <f t="shared" ref="K150:K159" si="79">F150/D150-1</f>
        <v>2.5</v>
      </c>
      <c r="L150" s="163">
        <f t="shared" ref="L150:L159" si="80">F150/E150-1</f>
        <v>1.3333333333333335</v>
      </c>
    </row>
    <row r="151" spans="1:12" ht="12" x14ac:dyDescent="0.2">
      <c r="B151" s="52" t="s">
        <v>222</v>
      </c>
      <c r="C151" s="36">
        <v>33</v>
      </c>
      <c r="D151" s="36">
        <v>8</v>
      </c>
      <c r="E151" s="36">
        <v>47</v>
      </c>
      <c r="F151" s="36">
        <v>59</v>
      </c>
      <c r="G151" s="36">
        <f t="shared" si="75"/>
        <v>26</v>
      </c>
      <c r="H151" s="36">
        <f t="shared" si="76"/>
        <v>51</v>
      </c>
      <c r="I151" s="36">
        <f t="shared" si="77"/>
        <v>12</v>
      </c>
      <c r="J151" s="119">
        <f t="shared" si="78"/>
        <v>0.78787878787878785</v>
      </c>
      <c r="K151" s="119">
        <f t="shared" si="79"/>
        <v>6.375</v>
      </c>
      <c r="L151" s="163">
        <f t="shared" si="80"/>
        <v>0.25531914893617014</v>
      </c>
    </row>
    <row r="152" spans="1:12" ht="12" x14ac:dyDescent="0.2">
      <c r="B152" s="52" t="s">
        <v>221</v>
      </c>
      <c r="C152" s="36">
        <v>1524</v>
      </c>
      <c r="D152" s="36">
        <v>237</v>
      </c>
      <c r="E152" s="36">
        <v>395</v>
      </c>
      <c r="F152" s="36">
        <v>1131</v>
      </c>
      <c r="G152" s="36">
        <f t="shared" si="75"/>
        <v>-393</v>
      </c>
      <c r="H152" s="36">
        <f t="shared" si="76"/>
        <v>894</v>
      </c>
      <c r="I152" s="36">
        <f t="shared" si="77"/>
        <v>736</v>
      </c>
      <c r="J152" s="119">
        <f t="shared" si="78"/>
        <v>-0.25787401574803148</v>
      </c>
      <c r="K152" s="119">
        <f t="shared" si="79"/>
        <v>3.7721518987341769</v>
      </c>
      <c r="L152" s="163">
        <f t="shared" si="80"/>
        <v>1.8632911392405065</v>
      </c>
    </row>
    <row r="153" spans="1:12" ht="12" x14ac:dyDescent="0.2">
      <c r="B153" s="52" t="s">
        <v>223</v>
      </c>
      <c r="C153" s="36">
        <v>12</v>
      </c>
      <c r="D153" s="36">
        <v>6</v>
      </c>
      <c r="E153" s="36">
        <v>9</v>
      </c>
      <c r="F153" s="36">
        <v>13</v>
      </c>
      <c r="G153" s="36">
        <f t="shared" si="75"/>
        <v>1</v>
      </c>
      <c r="H153" s="36">
        <f t="shared" si="76"/>
        <v>7</v>
      </c>
      <c r="I153" s="36">
        <f t="shared" si="77"/>
        <v>4</v>
      </c>
      <c r="J153" s="119">
        <f t="shared" si="78"/>
        <v>8.3333333333333259E-2</v>
      </c>
      <c r="K153" s="119">
        <f t="shared" si="79"/>
        <v>1.1666666666666665</v>
      </c>
      <c r="L153" s="163">
        <f t="shared" si="80"/>
        <v>0.44444444444444442</v>
      </c>
    </row>
    <row r="154" spans="1:12" ht="12" x14ac:dyDescent="0.2">
      <c r="B154" s="52" t="s">
        <v>299</v>
      </c>
      <c r="C154" s="36">
        <v>2903</v>
      </c>
      <c r="D154" s="36">
        <v>265</v>
      </c>
      <c r="E154" s="36">
        <v>387</v>
      </c>
      <c r="F154" s="36">
        <v>1689</v>
      </c>
      <c r="G154" s="36">
        <f t="shared" si="75"/>
        <v>-1214</v>
      </c>
      <c r="H154" s="36">
        <f t="shared" si="76"/>
        <v>1424</v>
      </c>
      <c r="I154" s="36">
        <f t="shared" si="77"/>
        <v>1302</v>
      </c>
      <c r="J154" s="119">
        <f t="shared" si="78"/>
        <v>-0.4181880812952119</v>
      </c>
      <c r="K154" s="119">
        <f t="shared" si="79"/>
        <v>5.3735849056603771</v>
      </c>
      <c r="L154" s="163">
        <f t="shared" si="80"/>
        <v>3.3643410852713176</v>
      </c>
    </row>
    <row r="155" spans="1:12" ht="12" x14ac:dyDescent="0.2">
      <c r="B155" s="52" t="s">
        <v>227</v>
      </c>
      <c r="C155" s="36">
        <v>216</v>
      </c>
      <c r="D155" s="36">
        <v>116</v>
      </c>
      <c r="E155" s="36">
        <v>104</v>
      </c>
      <c r="F155" s="36">
        <v>321</v>
      </c>
      <c r="G155" s="36">
        <f t="shared" si="75"/>
        <v>105</v>
      </c>
      <c r="H155" s="36">
        <f t="shared" si="76"/>
        <v>205</v>
      </c>
      <c r="I155" s="36">
        <f t="shared" si="77"/>
        <v>217</v>
      </c>
      <c r="J155" s="119">
        <f t="shared" si="78"/>
        <v>0.48611111111111116</v>
      </c>
      <c r="K155" s="119">
        <f t="shared" si="79"/>
        <v>1.7672413793103448</v>
      </c>
      <c r="L155" s="163">
        <f t="shared" si="80"/>
        <v>2.0865384615384617</v>
      </c>
    </row>
    <row r="156" spans="1:12" ht="12" x14ac:dyDescent="0.2">
      <c r="B156" s="52" t="s">
        <v>226</v>
      </c>
      <c r="C156" s="36">
        <v>24749</v>
      </c>
      <c r="D156" s="36">
        <v>6667</v>
      </c>
      <c r="E156" s="36">
        <v>13597</v>
      </c>
      <c r="F156" s="36">
        <v>22267</v>
      </c>
      <c r="G156" s="36">
        <f t="shared" si="75"/>
        <v>-2482</v>
      </c>
      <c r="H156" s="36">
        <f t="shared" si="76"/>
        <v>15600</v>
      </c>
      <c r="I156" s="36">
        <f t="shared" si="77"/>
        <v>8670</v>
      </c>
      <c r="J156" s="119">
        <f t="shared" si="78"/>
        <v>-0.10028688027799104</v>
      </c>
      <c r="K156" s="119">
        <f t="shared" si="79"/>
        <v>2.3398830058497073</v>
      </c>
      <c r="L156" s="163">
        <f t="shared" si="80"/>
        <v>0.63764065602706488</v>
      </c>
    </row>
    <row r="157" spans="1:12" ht="12" x14ac:dyDescent="0.2">
      <c r="B157" s="52" t="s">
        <v>225</v>
      </c>
      <c r="C157" s="36">
        <v>2020</v>
      </c>
      <c r="D157" s="36">
        <v>132</v>
      </c>
      <c r="E157" s="36">
        <v>173</v>
      </c>
      <c r="F157" s="36">
        <v>659</v>
      </c>
      <c r="G157" s="36">
        <f t="shared" si="75"/>
        <v>-1361</v>
      </c>
      <c r="H157" s="36">
        <f t="shared" si="76"/>
        <v>527</v>
      </c>
      <c r="I157" s="36">
        <f t="shared" si="77"/>
        <v>486</v>
      </c>
      <c r="J157" s="119">
        <f t="shared" si="78"/>
        <v>-0.67376237623762369</v>
      </c>
      <c r="K157" s="119">
        <f t="shared" si="79"/>
        <v>3.9924242424242422</v>
      </c>
      <c r="L157" s="163">
        <f t="shared" si="80"/>
        <v>2.8092485549132946</v>
      </c>
    </row>
    <row r="158" spans="1:12" ht="12" x14ac:dyDescent="0.2">
      <c r="B158" s="52" t="s">
        <v>224</v>
      </c>
      <c r="C158" s="36">
        <v>12320</v>
      </c>
      <c r="D158" s="36">
        <v>3372</v>
      </c>
      <c r="E158" s="36">
        <v>570</v>
      </c>
      <c r="F158" s="36">
        <v>19276</v>
      </c>
      <c r="G158" s="36">
        <f t="shared" si="75"/>
        <v>6956</v>
      </c>
      <c r="H158" s="36">
        <f t="shared" si="76"/>
        <v>15904</v>
      </c>
      <c r="I158" s="36">
        <f t="shared" si="77"/>
        <v>18706</v>
      </c>
      <c r="J158" s="119">
        <f t="shared" si="78"/>
        <v>0.56461038961038956</v>
      </c>
      <c r="K158" s="119">
        <f t="shared" si="79"/>
        <v>4.7164887307236061</v>
      </c>
      <c r="L158" s="163">
        <f t="shared" si="80"/>
        <v>32.81754385964912</v>
      </c>
    </row>
    <row r="159" spans="1:12" ht="12" x14ac:dyDescent="0.2">
      <c r="B159" s="52" t="s">
        <v>220</v>
      </c>
      <c r="C159" s="36">
        <v>457</v>
      </c>
      <c r="D159" s="36">
        <v>73</v>
      </c>
      <c r="E159" s="36">
        <v>115</v>
      </c>
      <c r="F159" s="36">
        <v>323</v>
      </c>
      <c r="G159" s="36">
        <f t="shared" si="75"/>
        <v>-134</v>
      </c>
      <c r="H159" s="36">
        <f t="shared" si="76"/>
        <v>250</v>
      </c>
      <c r="I159" s="36">
        <f t="shared" si="77"/>
        <v>208</v>
      </c>
      <c r="J159" s="119">
        <f t="shared" si="78"/>
        <v>-0.29321663019693656</v>
      </c>
      <c r="K159" s="119">
        <f t="shared" si="79"/>
        <v>3.4246575342465757</v>
      </c>
      <c r="L159" s="163">
        <f t="shared" si="80"/>
        <v>1.8086956521739133</v>
      </c>
    </row>
    <row r="160" spans="1:12" x14ac:dyDescent="0.2">
      <c r="B160" s="54" t="s">
        <v>78</v>
      </c>
      <c r="C160" s="38">
        <v>156190</v>
      </c>
      <c r="D160" s="38">
        <v>16982</v>
      </c>
      <c r="E160" s="37">
        <v>114471</v>
      </c>
      <c r="F160" s="37">
        <v>208341</v>
      </c>
      <c r="G160" s="38">
        <f t="shared" si="63"/>
        <v>52151</v>
      </c>
      <c r="H160" s="38">
        <f t="shared" si="64"/>
        <v>191359</v>
      </c>
      <c r="I160" s="37">
        <f t="shared" si="65"/>
        <v>93870</v>
      </c>
      <c r="J160" s="124">
        <f t="shared" si="66"/>
        <v>0.33389461553236433</v>
      </c>
      <c r="K160" s="124">
        <f t="shared" si="67"/>
        <v>11.268342951360264</v>
      </c>
      <c r="L160" s="164">
        <f t="shared" si="68"/>
        <v>0.82003302146395152</v>
      </c>
    </row>
    <row r="161" spans="2:12" ht="12" x14ac:dyDescent="0.2">
      <c r="B161" s="49" t="s">
        <v>229</v>
      </c>
      <c r="C161" s="36">
        <v>3981</v>
      </c>
      <c r="D161" s="36">
        <v>382</v>
      </c>
      <c r="E161" s="36">
        <v>1015</v>
      </c>
      <c r="F161" s="36">
        <v>2103</v>
      </c>
      <c r="G161" s="36">
        <f t="shared" ref="G161:G174" si="81">F161-C161</f>
        <v>-1878</v>
      </c>
      <c r="H161" s="36">
        <f t="shared" ref="H161:H174" si="82">F161-D161</f>
        <v>1721</v>
      </c>
      <c r="I161" s="36">
        <f t="shared" ref="I161:I174" si="83">F161-E161</f>
        <v>1088</v>
      </c>
      <c r="J161" s="119">
        <f t="shared" ref="J161:J174" si="84">F161/C161-1</f>
        <v>-0.47174076865109271</v>
      </c>
      <c r="K161" s="119">
        <f t="shared" ref="K161:K174" si="85">F161/D161-1</f>
        <v>4.505235602094241</v>
      </c>
      <c r="L161" s="163">
        <f t="shared" ref="L161:L174" si="86">F161/E161-1</f>
        <v>1.07192118226601</v>
      </c>
    </row>
    <row r="162" spans="2:12" ht="12" x14ac:dyDescent="0.2">
      <c r="B162" s="49" t="s">
        <v>230</v>
      </c>
      <c r="C162" s="36">
        <v>8525</v>
      </c>
      <c r="D162" s="36">
        <v>1766</v>
      </c>
      <c r="E162" s="36">
        <v>5282</v>
      </c>
      <c r="F162" s="36">
        <v>8806</v>
      </c>
      <c r="G162" s="36">
        <f t="shared" si="81"/>
        <v>281</v>
      </c>
      <c r="H162" s="36">
        <f t="shared" si="82"/>
        <v>7040</v>
      </c>
      <c r="I162" s="36">
        <f t="shared" si="83"/>
        <v>3524</v>
      </c>
      <c r="J162" s="119">
        <f t="shared" si="84"/>
        <v>3.2961876832844572E-2</v>
      </c>
      <c r="K162" s="119">
        <f t="shared" si="85"/>
        <v>3.9864099660249153</v>
      </c>
      <c r="L162" s="163">
        <f t="shared" si="86"/>
        <v>0.66717152593714513</v>
      </c>
    </row>
    <row r="163" spans="2:12" ht="12" x14ac:dyDescent="0.2">
      <c r="B163" s="131" t="s">
        <v>231</v>
      </c>
      <c r="C163" s="36">
        <v>1684</v>
      </c>
      <c r="D163" s="36">
        <v>285</v>
      </c>
      <c r="E163" s="36">
        <v>842</v>
      </c>
      <c r="F163" s="36">
        <v>1585</v>
      </c>
      <c r="G163" s="36">
        <f t="shared" si="81"/>
        <v>-99</v>
      </c>
      <c r="H163" s="36">
        <f t="shared" si="82"/>
        <v>1300</v>
      </c>
      <c r="I163" s="36">
        <f t="shared" si="83"/>
        <v>743</v>
      </c>
      <c r="J163" s="119">
        <f t="shared" si="84"/>
        <v>-5.8788598574821882E-2</v>
      </c>
      <c r="K163" s="119">
        <f t="shared" si="85"/>
        <v>4.5614035087719298</v>
      </c>
      <c r="L163" s="163">
        <f t="shared" si="86"/>
        <v>0.88242280285035624</v>
      </c>
    </row>
    <row r="164" spans="2:12" ht="12" x14ac:dyDescent="0.2">
      <c r="B164" s="132" t="s">
        <v>233</v>
      </c>
      <c r="C164" s="36">
        <v>15942</v>
      </c>
      <c r="D164" s="36">
        <v>1928</v>
      </c>
      <c r="E164" s="36">
        <v>8080</v>
      </c>
      <c r="F164" s="36">
        <v>22239</v>
      </c>
      <c r="G164" s="36">
        <f t="shared" si="81"/>
        <v>6297</v>
      </c>
      <c r="H164" s="36">
        <f t="shared" si="82"/>
        <v>20311</v>
      </c>
      <c r="I164" s="36">
        <f t="shared" si="83"/>
        <v>14159</v>
      </c>
      <c r="J164" s="119">
        <f t="shared" si="84"/>
        <v>0.39499435453519016</v>
      </c>
      <c r="K164" s="119">
        <f t="shared" si="85"/>
        <v>10.534751037344398</v>
      </c>
      <c r="L164" s="163">
        <f t="shared" si="86"/>
        <v>1.7523514851485147</v>
      </c>
    </row>
    <row r="165" spans="2:12" ht="12" x14ac:dyDescent="0.2">
      <c r="B165" s="132" t="s">
        <v>240</v>
      </c>
      <c r="C165" s="36">
        <v>20118</v>
      </c>
      <c r="D165" s="36">
        <v>3330</v>
      </c>
      <c r="E165" s="36">
        <v>12600</v>
      </c>
      <c r="F165" s="36">
        <v>17187</v>
      </c>
      <c r="G165" s="36">
        <f t="shared" si="81"/>
        <v>-2931</v>
      </c>
      <c r="H165" s="36">
        <f t="shared" si="82"/>
        <v>13857</v>
      </c>
      <c r="I165" s="36">
        <f t="shared" si="83"/>
        <v>4587</v>
      </c>
      <c r="J165" s="119">
        <f t="shared" si="84"/>
        <v>-0.14569042648374586</v>
      </c>
      <c r="K165" s="119">
        <f t="shared" si="85"/>
        <v>4.1612612612612612</v>
      </c>
      <c r="L165" s="163">
        <f t="shared" si="86"/>
        <v>0.36404761904761895</v>
      </c>
    </row>
    <row r="166" spans="2:12" ht="12" x14ac:dyDescent="0.2">
      <c r="B166" s="132" t="s">
        <v>235</v>
      </c>
      <c r="C166" s="36">
        <v>9644</v>
      </c>
      <c r="D166" s="36">
        <v>1394</v>
      </c>
      <c r="E166" s="36">
        <v>5453</v>
      </c>
      <c r="F166" s="36">
        <v>6942</v>
      </c>
      <c r="G166" s="36">
        <f t="shared" si="81"/>
        <v>-2702</v>
      </c>
      <c r="H166" s="36">
        <f t="shared" si="82"/>
        <v>5548</v>
      </c>
      <c r="I166" s="36">
        <f t="shared" si="83"/>
        <v>1489</v>
      </c>
      <c r="J166" s="119">
        <f t="shared" si="84"/>
        <v>-0.28017420157610951</v>
      </c>
      <c r="K166" s="119">
        <f t="shared" si="85"/>
        <v>3.9799139167862263</v>
      </c>
      <c r="L166" s="163">
        <f t="shared" si="86"/>
        <v>0.2730607005318173</v>
      </c>
    </row>
    <row r="167" spans="2:12" ht="12" x14ac:dyDescent="0.2">
      <c r="B167" s="48" t="s">
        <v>236</v>
      </c>
      <c r="C167" s="36">
        <v>94</v>
      </c>
      <c r="D167" s="36">
        <v>9</v>
      </c>
      <c r="E167" s="36">
        <v>65</v>
      </c>
      <c r="F167" s="36">
        <v>90</v>
      </c>
      <c r="G167" s="36">
        <f t="shared" si="81"/>
        <v>-4</v>
      </c>
      <c r="H167" s="36">
        <f t="shared" si="82"/>
        <v>81</v>
      </c>
      <c r="I167" s="36">
        <f t="shared" si="83"/>
        <v>25</v>
      </c>
      <c r="J167" s="119">
        <f t="shared" si="84"/>
        <v>-4.2553191489361653E-2</v>
      </c>
      <c r="K167" s="119">
        <f t="shared" si="85"/>
        <v>9</v>
      </c>
      <c r="L167" s="163">
        <f t="shared" si="86"/>
        <v>0.38461538461538458</v>
      </c>
    </row>
    <row r="168" spans="2:12" ht="12" x14ac:dyDescent="0.2">
      <c r="B168" s="48" t="s">
        <v>237</v>
      </c>
      <c r="C168" s="36">
        <v>3452</v>
      </c>
      <c r="D168" s="36">
        <v>361</v>
      </c>
      <c r="E168" s="36">
        <v>854</v>
      </c>
      <c r="F168" s="36">
        <v>2484</v>
      </c>
      <c r="G168" s="36">
        <f t="shared" si="81"/>
        <v>-968</v>
      </c>
      <c r="H168" s="36">
        <f t="shared" si="82"/>
        <v>2123</v>
      </c>
      <c r="I168" s="36">
        <f t="shared" si="83"/>
        <v>1630</v>
      </c>
      <c r="J168" s="119">
        <f t="shared" si="84"/>
        <v>-0.28041714947856311</v>
      </c>
      <c r="K168" s="119">
        <f t="shared" si="85"/>
        <v>5.8808864265927978</v>
      </c>
      <c r="L168" s="163">
        <f t="shared" si="86"/>
        <v>1.908665105386417</v>
      </c>
    </row>
    <row r="169" spans="2:12" ht="12" x14ac:dyDescent="0.2">
      <c r="B169" s="48" t="s">
        <v>238</v>
      </c>
      <c r="C169" s="36">
        <v>602</v>
      </c>
      <c r="D169" s="36">
        <v>114</v>
      </c>
      <c r="E169" s="36">
        <v>1121</v>
      </c>
      <c r="F169" s="36">
        <v>2068</v>
      </c>
      <c r="G169" s="36">
        <f t="shared" si="81"/>
        <v>1466</v>
      </c>
      <c r="H169" s="36">
        <f t="shared" si="82"/>
        <v>1954</v>
      </c>
      <c r="I169" s="36">
        <f t="shared" si="83"/>
        <v>947</v>
      </c>
      <c r="J169" s="119">
        <f t="shared" si="84"/>
        <v>2.4352159468438539</v>
      </c>
      <c r="K169" s="119">
        <f t="shared" si="85"/>
        <v>17.140350877192983</v>
      </c>
      <c r="L169" s="163">
        <f t="shared" si="86"/>
        <v>0.84478144513826936</v>
      </c>
    </row>
    <row r="170" spans="2:12" ht="12" x14ac:dyDescent="0.2">
      <c r="B170" s="48" t="s">
        <v>234</v>
      </c>
      <c r="C170" s="36">
        <v>3525</v>
      </c>
      <c r="D170" s="36">
        <v>485</v>
      </c>
      <c r="E170" s="36">
        <v>1442</v>
      </c>
      <c r="F170" s="36">
        <v>1839</v>
      </c>
      <c r="G170" s="36">
        <f t="shared" si="81"/>
        <v>-1686</v>
      </c>
      <c r="H170" s="36">
        <f t="shared" si="82"/>
        <v>1354</v>
      </c>
      <c r="I170" s="36">
        <f t="shared" si="83"/>
        <v>397</v>
      </c>
      <c r="J170" s="119">
        <f t="shared" si="84"/>
        <v>-0.47829787234042553</v>
      </c>
      <c r="K170" s="119">
        <f t="shared" si="85"/>
        <v>2.7917525773195875</v>
      </c>
      <c r="L170" s="163">
        <f t="shared" si="86"/>
        <v>0.2753120665742026</v>
      </c>
    </row>
    <row r="171" spans="2:12" ht="12" x14ac:dyDescent="0.2">
      <c r="B171" s="49" t="s">
        <v>79</v>
      </c>
      <c r="C171" s="36">
        <v>75155</v>
      </c>
      <c r="D171" s="36">
        <v>4960</v>
      </c>
      <c r="E171" s="36">
        <v>63437</v>
      </c>
      <c r="F171" s="36">
        <v>119921</v>
      </c>
      <c r="G171" s="36">
        <f t="shared" si="81"/>
        <v>44766</v>
      </c>
      <c r="H171" s="36">
        <f t="shared" si="82"/>
        <v>114961</v>
      </c>
      <c r="I171" s="36">
        <f t="shared" si="83"/>
        <v>56484</v>
      </c>
      <c r="J171" s="119">
        <f t="shared" si="84"/>
        <v>0.59564899208302835</v>
      </c>
      <c r="K171" s="119">
        <f t="shared" si="85"/>
        <v>23.177620967741934</v>
      </c>
      <c r="L171" s="163">
        <f t="shared" si="86"/>
        <v>0.89039519523306598</v>
      </c>
    </row>
    <row r="172" spans="2:12" ht="12" x14ac:dyDescent="0.2">
      <c r="B172" s="48" t="s">
        <v>239</v>
      </c>
      <c r="C172" s="36">
        <v>1384</v>
      </c>
      <c r="D172" s="36">
        <v>349</v>
      </c>
      <c r="E172" s="36">
        <v>4827</v>
      </c>
      <c r="F172" s="36">
        <v>6020</v>
      </c>
      <c r="G172" s="36">
        <f t="shared" si="81"/>
        <v>4636</v>
      </c>
      <c r="H172" s="36">
        <f t="shared" si="82"/>
        <v>5671</v>
      </c>
      <c r="I172" s="36">
        <f t="shared" si="83"/>
        <v>1193</v>
      </c>
      <c r="J172" s="119">
        <f t="shared" si="84"/>
        <v>3.3497109826589595</v>
      </c>
      <c r="K172" s="119">
        <f t="shared" si="85"/>
        <v>16.249283667621775</v>
      </c>
      <c r="L172" s="163">
        <f t="shared" si="86"/>
        <v>0.24715143981769216</v>
      </c>
    </row>
    <row r="173" spans="2:12" ht="12" x14ac:dyDescent="0.2">
      <c r="B173" s="49" t="s">
        <v>228</v>
      </c>
      <c r="C173" s="36">
        <v>10483</v>
      </c>
      <c r="D173" s="36">
        <v>1358</v>
      </c>
      <c r="E173" s="36">
        <v>6976</v>
      </c>
      <c r="F173" s="36">
        <v>13146</v>
      </c>
      <c r="G173" s="36">
        <f t="shared" si="81"/>
        <v>2663</v>
      </c>
      <c r="H173" s="36">
        <f t="shared" si="82"/>
        <v>11788</v>
      </c>
      <c r="I173" s="36">
        <f t="shared" si="83"/>
        <v>6170</v>
      </c>
      <c r="J173" s="119">
        <f t="shared" si="84"/>
        <v>0.25403033482781656</v>
      </c>
      <c r="K173" s="119">
        <f t="shared" si="85"/>
        <v>8.68041237113402</v>
      </c>
      <c r="L173" s="163">
        <f t="shared" si="86"/>
        <v>0.88446100917431192</v>
      </c>
    </row>
    <row r="174" spans="2:12" ht="12" x14ac:dyDescent="0.2">
      <c r="B174" s="48" t="s">
        <v>232</v>
      </c>
      <c r="C174" s="36">
        <v>1601</v>
      </c>
      <c r="D174" s="36">
        <v>261</v>
      </c>
      <c r="E174" s="36">
        <v>2477</v>
      </c>
      <c r="F174" s="36">
        <v>3911</v>
      </c>
      <c r="G174" s="36">
        <f t="shared" si="81"/>
        <v>2310</v>
      </c>
      <c r="H174" s="36">
        <f t="shared" si="82"/>
        <v>3650</v>
      </c>
      <c r="I174" s="36">
        <f t="shared" si="83"/>
        <v>1434</v>
      </c>
      <c r="J174" s="119">
        <f t="shared" si="84"/>
        <v>1.442848219862586</v>
      </c>
      <c r="K174" s="119">
        <f t="shared" si="85"/>
        <v>13.984674329501916</v>
      </c>
      <c r="L174" s="163">
        <f t="shared" si="86"/>
        <v>0.57892612030682278</v>
      </c>
    </row>
    <row r="175" spans="2:12" x14ac:dyDescent="0.2">
      <c r="B175" s="54" t="s">
        <v>82</v>
      </c>
      <c r="C175" s="37">
        <v>9383</v>
      </c>
      <c r="D175" s="37">
        <v>2148</v>
      </c>
      <c r="E175" s="37">
        <v>7063</v>
      </c>
      <c r="F175" s="37">
        <v>11287</v>
      </c>
      <c r="G175" s="37">
        <f t="shared" si="63"/>
        <v>1904</v>
      </c>
      <c r="H175" s="37">
        <f t="shared" si="64"/>
        <v>9139</v>
      </c>
      <c r="I175" s="37">
        <f t="shared" si="65"/>
        <v>4224</v>
      </c>
      <c r="J175" s="121">
        <f t="shared" si="66"/>
        <v>0.20292017478418423</v>
      </c>
      <c r="K175" s="121">
        <f t="shared" si="67"/>
        <v>4.2546554934823089</v>
      </c>
      <c r="L175" s="164">
        <f t="shared" si="68"/>
        <v>0.59804615602435218</v>
      </c>
    </row>
    <row r="176" spans="2:12" x14ac:dyDescent="0.2">
      <c r="B176" s="141" t="s">
        <v>241</v>
      </c>
      <c r="C176" s="140">
        <v>1905</v>
      </c>
      <c r="D176" s="140">
        <v>348</v>
      </c>
      <c r="E176" s="138">
        <v>1143</v>
      </c>
      <c r="F176" s="138">
        <v>2154</v>
      </c>
      <c r="G176" s="140">
        <f t="shared" si="63"/>
        <v>249</v>
      </c>
      <c r="H176" s="140">
        <f t="shared" si="64"/>
        <v>1806</v>
      </c>
      <c r="I176" s="138">
        <f t="shared" si="65"/>
        <v>1011</v>
      </c>
      <c r="J176" s="139">
        <f t="shared" si="66"/>
        <v>0.13070866141732274</v>
      </c>
      <c r="K176" s="139">
        <f t="shared" si="67"/>
        <v>5.1896551724137927</v>
      </c>
      <c r="L176" s="162">
        <f t="shared" si="68"/>
        <v>0.88451443569553811</v>
      </c>
    </row>
    <row r="177" spans="2:12" ht="12" x14ac:dyDescent="0.2">
      <c r="B177" s="52" t="s">
        <v>242</v>
      </c>
      <c r="C177" s="36">
        <v>22</v>
      </c>
      <c r="D177" s="36">
        <v>0</v>
      </c>
      <c r="E177" s="36">
        <v>5</v>
      </c>
      <c r="F177" s="36">
        <v>3</v>
      </c>
      <c r="G177" s="36">
        <f t="shared" ref="G177:G195" si="87">F177-C177</f>
        <v>-19</v>
      </c>
      <c r="H177" s="36">
        <f t="shared" ref="H177:H195" si="88">F177-D177</f>
        <v>3</v>
      </c>
      <c r="I177" s="36">
        <f t="shared" ref="I177:I195" si="89">F177-E177</f>
        <v>-2</v>
      </c>
      <c r="J177" s="119">
        <f t="shared" ref="J177:J185" si="90">F177/C177-1</f>
        <v>-0.86363636363636365</v>
      </c>
      <c r="K177" s="119"/>
      <c r="L177" s="163">
        <f t="shared" ref="L177:L185" si="91">F177/E177-1</f>
        <v>-0.4</v>
      </c>
    </row>
    <row r="178" spans="2:12" ht="12" x14ac:dyDescent="0.2">
      <c r="B178" s="52" t="s">
        <v>248</v>
      </c>
      <c r="C178" s="36">
        <v>525</v>
      </c>
      <c r="D178" s="36">
        <v>85</v>
      </c>
      <c r="E178" s="36">
        <v>214</v>
      </c>
      <c r="F178" s="36">
        <v>365</v>
      </c>
      <c r="G178" s="36">
        <f t="shared" si="87"/>
        <v>-160</v>
      </c>
      <c r="H178" s="36">
        <f t="shared" si="88"/>
        <v>280</v>
      </c>
      <c r="I178" s="36">
        <f t="shared" si="89"/>
        <v>151</v>
      </c>
      <c r="J178" s="119">
        <f t="shared" si="90"/>
        <v>-0.30476190476190479</v>
      </c>
      <c r="K178" s="119">
        <f t="shared" ref="K178:K185" si="92">F178/D178-1</f>
        <v>3.2941176470588234</v>
      </c>
      <c r="L178" s="163">
        <f t="shared" si="91"/>
        <v>0.70560747663551404</v>
      </c>
    </row>
    <row r="179" spans="2:12" ht="12" x14ac:dyDescent="0.2">
      <c r="B179" s="52" t="s">
        <v>260</v>
      </c>
      <c r="C179" s="36">
        <v>10</v>
      </c>
      <c r="D179" s="36">
        <v>2</v>
      </c>
      <c r="E179" s="36">
        <v>15</v>
      </c>
      <c r="F179" s="36">
        <v>18</v>
      </c>
      <c r="G179" s="36">
        <f t="shared" si="87"/>
        <v>8</v>
      </c>
      <c r="H179" s="36">
        <f t="shared" si="88"/>
        <v>16</v>
      </c>
      <c r="I179" s="36">
        <f t="shared" si="89"/>
        <v>3</v>
      </c>
      <c r="J179" s="119">
        <f t="shared" si="90"/>
        <v>0.8</v>
      </c>
      <c r="K179" s="119">
        <f t="shared" si="92"/>
        <v>8</v>
      </c>
      <c r="L179" s="163">
        <f t="shared" si="91"/>
        <v>0.19999999999999996</v>
      </c>
    </row>
    <row r="180" spans="2:12" ht="12" x14ac:dyDescent="0.2">
      <c r="B180" s="52" t="s">
        <v>244</v>
      </c>
      <c r="C180" s="36">
        <v>103</v>
      </c>
      <c r="D180" s="36">
        <v>17</v>
      </c>
      <c r="E180" s="36">
        <v>117</v>
      </c>
      <c r="F180" s="36">
        <v>199</v>
      </c>
      <c r="G180" s="36">
        <f t="shared" si="87"/>
        <v>96</v>
      </c>
      <c r="H180" s="36">
        <f t="shared" si="88"/>
        <v>182</v>
      </c>
      <c r="I180" s="36">
        <f t="shared" si="89"/>
        <v>82</v>
      </c>
      <c r="J180" s="119">
        <f t="shared" si="90"/>
        <v>0.93203883495145634</v>
      </c>
      <c r="K180" s="119">
        <f t="shared" si="92"/>
        <v>10.705882352941176</v>
      </c>
      <c r="L180" s="163">
        <f t="shared" si="91"/>
        <v>0.70085470085470081</v>
      </c>
    </row>
    <row r="181" spans="2:12" ht="12" x14ac:dyDescent="0.2">
      <c r="B181" s="52" t="s">
        <v>243</v>
      </c>
      <c r="C181" s="36">
        <v>202</v>
      </c>
      <c r="D181" s="36">
        <v>32</v>
      </c>
      <c r="E181" s="36">
        <v>117</v>
      </c>
      <c r="F181" s="36">
        <v>245</v>
      </c>
      <c r="G181" s="36">
        <f t="shared" si="87"/>
        <v>43</v>
      </c>
      <c r="H181" s="36">
        <f t="shared" si="88"/>
        <v>213</v>
      </c>
      <c r="I181" s="36">
        <f t="shared" si="89"/>
        <v>128</v>
      </c>
      <c r="J181" s="119">
        <f t="shared" si="90"/>
        <v>0.21287128712871284</v>
      </c>
      <c r="K181" s="119">
        <f t="shared" si="92"/>
        <v>6.65625</v>
      </c>
      <c r="L181" s="163">
        <f t="shared" si="91"/>
        <v>1.0940170940170941</v>
      </c>
    </row>
    <row r="182" spans="2:12" ht="12" x14ac:dyDescent="0.2">
      <c r="B182" s="52" t="s">
        <v>247</v>
      </c>
      <c r="C182" s="36">
        <v>331</v>
      </c>
      <c r="D182" s="36">
        <v>62</v>
      </c>
      <c r="E182" s="36">
        <v>205</v>
      </c>
      <c r="F182" s="36">
        <v>468</v>
      </c>
      <c r="G182" s="36">
        <f t="shared" si="87"/>
        <v>137</v>
      </c>
      <c r="H182" s="36">
        <f t="shared" si="88"/>
        <v>406</v>
      </c>
      <c r="I182" s="36">
        <f t="shared" si="89"/>
        <v>263</v>
      </c>
      <c r="J182" s="119">
        <f t="shared" si="90"/>
        <v>0.41389728096676737</v>
      </c>
      <c r="K182" s="119">
        <f t="shared" si="92"/>
        <v>6.5483870967741939</v>
      </c>
      <c r="L182" s="163">
        <f t="shared" si="91"/>
        <v>1.2829268292682925</v>
      </c>
    </row>
    <row r="183" spans="2:12" ht="12" x14ac:dyDescent="0.2">
      <c r="B183" s="52" t="s">
        <v>249</v>
      </c>
      <c r="C183" s="36">
        <v>20</v>
      </c>
      <c r="D183" s="36">
        <v>2</v>
      </c>
      <c r="E183" s="36">
        <v>11</v>
      </c>
      <c r="F183" s="36">
        <v>8</v>
      </c>
      <c r="G183" s="36">
        <f t="shared" si="87"/>
        <v>-12</v>
      </c>
      <c r="H183" s="36">
        <f t="shared" si="88"/>
        <v>6</v>
      </c>
      <c r="I183" s="36">
        <f t="shared" si="89"/>
        <v>-3</v>
      </c>
      <c r="J183" s="119">
        <f t="shared" si="90"/>
        <v>-0.6</v>
      </c>
      <c r="K183" s="119">
        <f t="shared" si="92"/>
        <v>3</v>
      </c>
      <c r="L183" s="163">
        <f t="shared" si="91"/>
        <v>-0.27272727272727271</v>
      </c>
    </row>
    <row r="184" spans="2:12" ht="12" x14ac:dyDescent="0.2">
      <c r="B184" s="52" t="s">
        <v>252</v>
      </c>
      <c r="C184" s="36">
        <v>11</v>
      </c>
      <c r="D184" s="36">
        <v>5</v>
      </c>
      <c r="E184" s="36">
        <v>2</v>
      </c>
      <c r="F184" s="36">
        <v>16</v>
      </c>
      <c r="G184" s="36">
        <f t="shared" si="87"/>
        <v>5</v>
      </c>
      <c r="H184" s="36">
        <f t="shared" si="88"/>
        <v>11</v>
      </c>
      <c r="I184" s="36">
        <f t="shared" si="89"/>
        <v>14</v>
      </c>
      <c r="J184" s="119">
        <f t="shared" si="90"/>
        <v>0.45454545454545459</v>
      </c>
      <c r="K184" s="119">
        <f t="shared" si="92"/>
        <v>2.2000000000000002</v>
      </c>
      <c r="L184" s="163">
        <f t="shared" si="91"/>
        <v>7</v>
      </c>
    </row>
    <row r="185" spans="2:12" ht="12" x14ac:dyDescent="0.2">
      <c r="B185" s="52" t="s">
        <v>250</v>
      </c>
      <c r="C185" s="36">
        <v>107</v>
      </c>
      <c r="D185" s="36">
        <v>30</v>
      </c>
      <c r="E185" s="36">
        <v>75</v>
      </c>
      <c r="F185" s="36">
        <v>97</v>
      </c>
      <c r="G185" s="36">
        <f t="shared" si="87"/>
        <v>-10</v>
      </c>
      <c r="H185" s="36">
        <f t="shared" si="88"/>
        <v>67</v>
      </c>
      <c r="I185" s="36">
        <f t="shared" si="89"/>
        <v>22</v>
      </c>
      <c r="J185" s="119">
        <f t="shared" si="90"/>
        <v>-9.3457943925233655E-2</v>
      </c>
      <c r="K185" s="119">
        <f t="shared" si="92"/>
        <v>2.2333333333333334</v>
      </c>
      <c r="L185" s="163">
        <f t="shared" si="91"/>
        <v>0.29333333333333322</v>
      </c>
    </row>
    <row r="186" spans="2:12" ht="12" x14ac:dyDescent="0.2">
      <c r="B186" s="52" t="s">
        <v>251</v>
      </c>
      <c r="C186" s="36">
        <v>0</v>
      </c>
      <c r="D186" s="36">
        <v>0</v>
      </c>
      <c r="E186" s="36">
        <v>0</v>
      </c>
      <c r="F186" s="36">
        <v>0</v>
      </c>
      <c r="G186" s="36">
        <f t="shared" si="87"/>
        <v>0</v>
      </c>
      <c r="H186" s="36">
        <f t="shared" si="88"/>
        <v>0</v>
      </c>
      <c r="I186" s="36">
        <f t="shared" si="89"/>
        <v>0</v>
      </c>
      <c r="J186" s="119"/>
      <c r="K186" s="119"/>
      <c r="L186" s="163"/>
    </row>
    <row r="187" spans="2:12" ht="12" x14ac:dyDescent="0.2">
      <c r="B187" s="52" t="s">
        <v>253</v>
      </c>
      <c r="C187" s="36">
        <v>17</v>
      </c>
      <c r="D187" s="36">
        <v>2</v>
      </c>
      <c r="E187" s="36">
        <v>6</v>
      </c>
      <c r="F187" s="36">
        <v>18</v>
      </c>
      <c r="G187" s="36">
        <f t="shared" si="87"/>
        <v>1</v>
      </c>
      <c r="H187" s="36">
        <f t="shared" si="88"/>
        <v>16</v>
      </c>
      <c r="I187" s="36">
        <f t="shared" si="89"/>
        <v>12</v>
      </c>
      <c r="J187" s="119">
        <f t="shared" ref="J187:J195" si="93">F187/C187-1</f>
        <v>5.8823529411764719E-2</v>
      </c>
      <c r="K187" s="119">
        <f>F187/D187-1</f>
        <v>8</v>
      </c>
      <c r="L187" s="163">
        <f>F187/E187-1</f>
        <v>2</v>
      </c>
    </row>
    <row r="188" spans="2:12" ht="12" x14ac:dyDescent="0.2">
      <c r="B188" s="52" t="s">
        <v>254</v>
      </c>
      <c r="C188" s="36">
        <v>3</v>
      </c>
      <c r="D188" s="36">
        <v>0</v>
      </c>
      <c r="E188" s="36">
        <v>0</v>
      </c>
      <c r="F188" s="36">
        <v>0</v>
      </c>
      <c r="G188" s="36">
        <f t="shared" si="87"/>
        <v>-3</v>
      </c>
      <c r="H188" s="36">
        <f t="shared" si="88"/>
        <v>0</v>
      </c>
      <c r="I188" s="36">
        <f t="shared" si="89"/>
        <v>0</v>
      </c>
      <c r="J188" s="119">
        <f t="shared" si="93"/>
        <v>-1</v>
      </c>
      <c r="K188" s="119"/>
      <c r="L188" s="163"/>
    </row>
    <row r="189" spans="2:12" ht="12" x14ac:dyDescent="0.2">
      <c r="B189" s="52" t="s">
        <v>255</v>
      </c>
      <c r="C189" s="36">
        <v>13</v>
      </c>
      <c r="D189" s="36">
        <v>2</v>
      </c>
      <c r="E189" s="36">
        <v>11</v>
      </c>
      <c r="F189" s="36">
        <v>17</v>
      </c>
      <c r="G189" s="36">
        <f t="shared" si="87"/>
        <v>4</v>
      </c>
      <c r="H189" s="36">
        <f t="shared" si="88"/>
        <v>15</v>
      </c>
      <c r="I189" s="36">
        <f t="shared" si="89"/>
        <v>6</v>
      </c>
      <c r="J189" s="119">
        <f t="shared" si="93"/>
        <v>0.30769230769230771</v>
      </c>
      <c r="K189" s="119">
        <f t="shared" ref="K189:K195" si="94">F189/D189-1</f>
        <v>7.5</v>
      </c>
      <c r="L189" s="163">
        <f t="shared" ref="L189:L195" si="95">F189/E189-1</f>
        <v>0.54545454545454541</v>
      </c>
    </row>
    <row r="190" spans="2:12" ht="12" x14ac:dyDescent="0.2">
      <c r="B190" s="52" t="s">
        <v>256</v>
      </c>
      <c r="C190" s="36">
        <v>18</v>
      </c>
      <c r="D190" s="36">
        <v>7</v>
      </c>
      <c r="E190" s="36">
        <v>4</v>
      </c>
      <c r="F190" s="36">
        <v>15</v>
      </c>
      <c r="G190" s="36">
        <f t="shared" si="87"/>
        <v>-3</v>
      </c>
      <c r="H190" s="36">
        <f t="shared" si="88"/>
        <v>8</v>
      </c>
      <c r="I190" s="36">
        <f t="shared" si="89"/>
        <v>11</v>
      </c>
      <c r="J190" s="119">
        <f t="shared" si="93"/>
        <v>-0.16666666666666663</v>
      </c>
      <c r="K190" s="119">
        <f t="shared" si="94"/>
        <v>1.1428571428571428</v>
      </c>
      <c r="L190" s="163">
        <f t="shared" si="95"/>
        <v>2.75</v>
      </c>
    </row>
    <row r="191" spans="2:12" ht="12" x14ac:dyDescent="0.2">
      <c r="B191" s="52" t="s">
        <v>257</v>
      </c>
      <c r="C191" s="36">
        <v>229</v>
      </c>
      <c r="D191" s="36">
        <v>30</v>
      </c>
      <c r="E191" s="36">
        <v>179</v>
      </c>
      <c r="F191" s="36">
        <v>313</v>
      </c>
      <c r="G191" s="36">
        <f t="shared" si="87"/>
        <v>84</v>
      </c>
      <c r="H191" s="36">
        <f t="shared" si="88"/>
        <v>283</v>
      </c>
      <c r="I191" s="36">
        <f t="shared" si="89"/>
        <v>134</v>
      </c>
      <c r="J191" s="119">
        <f t="shared" si="93"/>
        <v>0.36681222707423577</v>
      </c>
      <c r="K191" s="119">
        <f t="shared" si="94"/>
        <v>9.4333333333333336</v>
      </c>
      <c r="L191" s="163">
        <f t="shared" si="95"/>
        <v>0.74860335195530725</v>
      </c>
    </row>
    <row r="192" spans="2:12" ht="12" x14ac:dyDescent="0.2">
      <c r="B192" s="52" t="s">
        <v>258</v>
      </c>
      <c r="C192" s="36">
        <v>75</v>
      </c>
      <c r="D192" s="36">
        <v>17</v>
      </c>
      <c r="E192" s="36">
        <v>32</v>
      </c>
      <c r="F192" s="36">
        <v>67</v>
      </c>
      <c r="G192" s="36">
        <f t="shared" si="87"/>
        <v>-8</v>
      </c>
      <c r="H192" s="36">
        <f t="shared" si="88"/>
        <v>50</v>
      </c>
      <c r="I192" s="36">
        <f t="shared" si="89"/>
        <v>35</v>
      </c>
      <c r="J192" s="119">
        <f t="shared" si="93"/>
        <v>-0.10666666666666669</v>
      </c>
      <c r="K192" s="119">
        <f t="shared" si="94"/>
        <v>2.9411764705882355</v>
      </c>
      <c r="L192" s="163">
        <f t="shared" si="95"/>
        <v>1.09375</v>
      </c>
    </row>
    <row r="193" spans="1:12" ht="12" x14ac:dyDescent="0.2">
      <c r="B193" s="52" t="s">
        <v>259</v>
      </c>
      <c r="C193" s="36">
        <v>99</v>
      </c>
      <c r="D193" s="36">
        <v>19</v>
      </c>
      <c r="E193" s="36">
        <v>61</v>
      </c>
      <c r="F193" s="36">
        <v>136</v>
      </c>
      <c r="G193" s="36">
        <f t="shared" si="87"/>
        <v>37</v>
      </c>
      <c r="H193" s="36">
        <f t="shared" si="88"/>
        <v>117</v>
      </c>
      <c r="I193" s="36">
        <f t="shared" si="89"/>
        <v>75</v>
      </c>
      <c r="J193" s="119">
        <f t="shared" si="93"/>
        <v>0.3737373737373737</v>
      </c>
      <c r="K193" s="119">
        <f t="shared" si="94"/>
        <v>6.1578947368421053</v>
      </c>
      <c r="L193" s="163">
        <f t="shared" si="95"/>
        <v>1.2295081967213113</v>
      </c>
    </row>
    <row r="194" spans="1:12" ht="12" x14ac:dyDescent="0.2">
      <c r="B194" s="52" t="s">
        <v>245</v>
      </c>
      <c r="C194" s="36">
        <v>11</v>
      </c>
      <c r="D194" s="36">
        <v>5</v>
      </c>
      <c r="E194" s="36">
        <v>8</v>
      </c>
      <c r="F194" s="36">
        <v>31</v>
      </c>
      <c r="G194" s="36">
        <f t="shared" si="87"/>
        <v>20</v>
      </c>
      <c r="H194" s="36">
        <f t="shared" si="88"/>
        <v>26</v>
      </c>
      <c r="I194" s="36">
        <f t="shared" si="89"/>
        <v>23</v>
      </c>
      <c r="J194" s="119">
        <f t="shared" si="93"/>
        <v>1.8181818181818183</v>
      </c>
      <c r="K194" s="119">
        <f t="shared" si="94"/>
        <v>5.2</v>
      </c>
      <c r="L194" s="163">
        <f t="shared" si="95"/>
        <v>2.875</v>
      </c>
    </row>
    <row r="195" spans="1:12" ht="12" x14ac:dyDescent="0.2">
      <c r="B195" s="52" t="s">
        <v>246</v>
      </c>
      <c r="C195" s="36">
        <v>109</v>
      </c>
      <c r="D195" s="36">
        <v>31</v>
      </c>
      <c r="E195" s="36">
        <v>81</v>
      </c>
      <c r="F195" s="36">
        <v>138</v>
      </c>
      <c r="G195" s="36">
        <f t="shared" si="87"/>
        <v>29</v>
      </c>
      <c r="H195" s="36">
        <f t="shared" si="88"/>
        <v>107</v>
      </c>
      <c r="I195" s="36">
        <f t="shared" si="89"/>
        <v>57</v>
      </c>
      <c r="J195" s="119">
        <f t="shared" si="93"/>
        <v>0.26605504587155959</v>
      </c>
      <c r="K195" s="119">
        <f t="shared" si="94"/>
        <v>3.4516129032258061</v>
      </c>
      <c r="L195" s="163">
        <f t="shared" si="95"/>
        <v>0.70370370370370372</v>
      </c>
    </row>
    <row r="196" spans="1:12" x14ac:dyDescent="0.2">
      <c r="A196" s="8"/>
      <c r="B196" s="141" t="s">
        <v>261</v>
      </c>
      <c r="C196" s="39">
        <v>1134</v>
      </c>
      <c r="D196" s="39">
        <v>347</v>
      </c>
      <c r="E196" s="138">
        <v>1204</v>
      </c>
      <c r="F196" s="138">
        <v>1471</v>
      </c>
      <c r="G196" s="39">
        <f t="shared" si="63"/>
        <v>337</v>
      </c>
      <c r="H196" s="39">
        <f t="shared" si="64"/>
        <v>1124</v>
      </c>
      <c r="I196" s="138">
        <f t="shared" si="65"/>
        <v>267</v>
      </c>
      <c r="J196" s="122">
        <f t="shared" si="66"/>
        <v>0.2971781305114638</v>
      </c>
      <c r="K196" s="122">
        <f t="shared" ref="K196:K235" si="96">F196/D196-1</f>
        <v>3.239193083573487</v>
      </c>
      <c r="L196" s="162">
        <f t="shared" ref="L196:L235" si="97">F196/E196-1</f>
        <v>0.22176079734219267</v>
      </c>
    </row>
    <row r="197" spans="1:12" ht="12.75" x14ac:dyDescent="0.2">
      <c r="A197" s="8"/>
      <c r="B197" s="49" t="s">
        <v>262</v>
      </c>
      <c r="C197" s="36">
        <v>7</v>
      </c>
      <c r="D197" s="36">
        <v>1</v>
      </c>
      <c r="E197" s="36">
        <v>3</v>
      </c>
      <c r="F197" s="36">
        <v>15</v>
      </c>
      <c r="G197" s="36">
        <f t="shared" si="63"/>
        <v>8</v>
      </c>
      <c r="H197" s="36">
        <f t="shared" si="64"/>
        <v>14</v>
      </c>
      <c r="I197" s="36">
        <f t="shared" si="65"/>
        <v>12</v>
      </c>
      <c r="J197" s="119">
        <f t="shared" si="66"/>
        <v>1.1428571428571428</v>
      </c>
      <c r="K197" s="119">
        <f t="shared" si="96"/>
        <v>14</v>
      </c>
      <c r="L197" s="163">
        <f t="shared" si="97"/>
        <v>4</v>
      </c>
    </row>
    <row r="198" spans="1:12" ht="12.75" x14ac:dyDescent="0.2">
      <c r="A198" s="8"/>
      <c r="B198" s="51" t="s">
        <v>263</v>
      </c>
      <c r="C198" s="36">
        <v>13</v>
      </c>
      <c r="D198" s="36">
        <v>6</v>
      </c>
      <c r="E198" s="36">
        <v>7</v>
      </c>
      <c r="F198" s="36">
        <v>9</v>
      </c>
      <c r="G198" s="36">
        <f t="shared" ref="G198:G212" si="98">F198-C198</f>
        <v>-4</v>
      </c>
      <c r="H198" s="36">
        <f t="shared" ref="H198:H212" si="99">F198-D198</f>
        <v>3</v>
      </c>
      <c r="I198" s="36">
        <f t="shared" ref="I198:I212" si="100">F198-E198</f>
        <v>2</v>
      </c>
      <c r="J198" s="119">
        <f t="shared" ref="J198:J212" si="101">F198/C198-1</f>
        <v>-0.30769230769230771</v>
      </c>
      <c r="K198" s="119">
        <f t="shared" ref="K198:K203" si="102">F198/D198-1</f>
        <v>0.5</v>
      </c>
      <c r="L198" s="163">
        <f t="shared" ref="L198:L212" si="103">F198/E198-1</f>
        <v>0.28571428571428581</v>
      </c>
    </row>
    <row r="199" spans="1:12" ht="12.75" x14ac:dyDescent="0.2">
      <c r="A199" s="8"/>
      <c r="B199" s="52" t="s">
        <v>268</v>
      </c>
      <c r="C199" s="36">
        <v>5</v>
      </c>
      <c r="D199" s="36">
        <v>8</v>
      </c>
      <c r="E199" s="36">
        <v>1</v>
      </c>
      <c r="F199" s="36">
        <v>2</v>
      </c>
      <c r="G199" s="36">
        <f t="shared" si="98"/>
        <v>-3</v>
      </c>
      <c r="H199" s="36">
        <f t="shared" si="99"/>
        <v>-6</v>
      </c>
      <c r="I199" s="36">
        <f t="shared" si="100"/>
        <v>1</v>
      </c>
      <c r="J199" s="119">
        <f t="shared" si="101"/>
        <v>-0.6</v>
      </c>
      <c r="K199" s="119">
        <f t="shared" si="102"/>
        <v>-0.75</v>
      </c>
      <c r="L199" s="163">
        <f t="shared" si="103"/>
        <v>1</v>
      </c>
    </row>
    <row r="200" spans="1:12" ht="12.75" x14ac:dyDescent="0.2">
      <c r="A200" s="8"/>
      <c r="B200" s="52" t="s">
        <v>269</v>
      </c>
      <c r="C200" s="36">
        <v>20</v>
      </c>
      <c r="D200" s="36">
        <v>4</v>
      </c>
      <c r="E200" s="36">
        <v>15</v>
      </c>
      <c r="F200" s="36">
        <v>13</v>
      </c>
      <c r="G200" s="36">
        <f t="shared" si="98"/>
        <v>-7</v>
      </c>
      <c r="H200" s="36">
        <f t="shared" si="99"/>
        <v>9</v>
      </c>
      <c r="I200" s="36">
        <f t="shared" si="100"/>
        <v>-2</v>
      </c>
      <c r="J200" s="119">
        <f t="shared" si="101"/>
        <v>-0.35</v>
      </c>
      <c r="K200" s="119">
        <f t="shared" si="102"/>
        <v>2.25</v>
      </c>
      <c r="L200" s="163">
        <f t="shared" si="103"/>
        <v>-0.1333333333333333</v>
      </c>
    </row>
    <row r="201" spans="1:12" ht="12.75" x14ac:dyDescent="0.2">
      <c r="A201" s="8"/>
      <c r="B201" s="52" t="s">
        <v>264</v>
      </c>
      <c r="C201" s="36">
        <v>14</v>
      </c>
      <c r="D201" s="36">
        <v>3</v>
      </c>
      <c r="E201" s="36">
        <v>6</v>
      </c>
      <c r="F201" s="36">
        <v>12</v>
      </c>
      <c r="G201" s="36">
        <f t="shared" si="98"/>
        <v>-2</v>
      </c>
      <c r="H201" s="36">
        <f t="shared" si="99"/>
        <v>9</v>
      </c>
      <c r="I201" s="36">
        <f t="shared" si="100"/>
        <v>6</v>
      </c>
      <c r="J201" s="119">
        <f t="shared" si="101"/>
        <v>-0.1428571428571429</v>
      </c>
      <c r="K201" s="119">
        <f t="shared" si="102"/>
        <v>3</v>
      </c>
      <c r="L201" s="163">
        <f t="shared" si="103"/>
        <v>1</v>
      </c>
    </row>
    <row r="202" spans="1:12" ht="12.75" x14ac:dyDescent="0.2">
      <c r="A202" s="8"/>
      <c r="B202" s="52" t="s">
        <v>265</v>
      </c>
      <c r="C202" s="36">
        <v>93</v>
      </c>
      <c r="D202" s="36">
        <v>25</v>
      </c>
      <c r="E202" s="36">
        <v>43</v>
      </c>
      <c r="F202" s="36">
        <v>118</v>
      </c>
      <c r="G202" s="36">
        <f t="shared" si="98"/>
        <v>25</v>
      </c>
      <c r="H202" s="36">
        <f t="shared" si="99"/>
        <v>93</v>
      </c>
      <c r="I202" s="36">
        <f t="shared" si="100"/>
        <v>75</v>
      </c>
      <c r="J202" s="119">
        <f t="shared" si="101"/>
        <v>0.26881720430107525</v>
      </c>
      <c r="K202" s="119">
        <f t="shared" si="102"/>
        <v>3.7199999999999998</v>
      </c>
      <c r="L202" s="163">
        <f t="shared" si="103"/>
        <v>1.7441860465116279</v>
      </c>
    </row>
    <row r="203" spans="1:12" ht="12.75" x14ac:dyDescent="0.2">
      <c r="A203" s="8"/>
      <c r="B203" s="52" t="s">
        <v>266</v>
      </c>
      <c r="C203" s="36">
        <v>7</v>
      </c>
      <c r="D203" s="36">
        <v>4</v>
      </c>
      <c r="E203" s="36">
        <v>5</v>
      </c>
      <c r="F203" s="36">
        <v>13</v>
      </c>
      <c r="G203" s="36">
        <f t="shared" si="98"/>
        <v>6</v>
      </c>
      <c r="H203" s="36">
        <f t="shared" si="99"/>
        <v>9</v>
      </c>
      <c r="I203" s="36">
        <f t="shared" si="100"/>
        <v>8</v>
      </c>
      <c r="J203" s="119">
        <f t="shared" si="101"/>
        <v>0.85714285714285721</v>
      </c>
      <c r="K203" s="119">
        <f t="shared" si="102"/>
        <v>2.25</v>
      </c>
      <c r="L203" s="163">
        <f t="shared" si="103"/>
        <v>1.6</v>
      </c>
    </row>
    <row r="204" spans="1:12" ht="12.75" x14ac:dyDescent="0.2">
      <c r="A204" s="8"/>
      <c r="B204" s="52" t="s">
        <v>267</v>
      </c>
      <c r="C204" s="36">
        <v>2</v>
      </c>
      <c r="D204" s="36">
        <v>0</v>
      </c>
      <c r="E204" s="36">
        <v>6</v>
      </c>
      <c r="F204" s="36">
        <v>2</v>
      </c>
      <c r="G204" s="36">
        <f t="shared" si="98"/>
        <v>0</v>
      </c>
      <c r="H204" s="36">
        <f t="shared" si="99"/>
        <v>2</v>
      </c>
      <c r="I204" s="36">
        <f t="shared" si="100"/>
        <v>-4</v>
      </c>
      <c r="J204" s="119">
        <f t="shared" si="101"/>
        <v>0</v>
      </c>
      <c r="K204" s="119"/>
      <c r="L204" s="163">
        <f t="shared" si="103"/>
        <v>-0.66666666666666674</v>
      </c>
    </row>
    <row r="205" spans="1:12" ht="12.75" x14ac:dyDescent="0.2">
      <c r="A205" s="8"/>
      <c r="B205" s="48" t="s">
        <v>270</v>
      </c>
      <c r="C205" s="36">
        <v>13</v>
      </c>
      <c r="D205" s="36">
        <v>11</v>
      </c>
      <c r="E205" s="36">
        <v>2</v>
      </c>
      <c r="F205" s="36">
        <v>7</v>
      </c>
      <c r="G205" s="36">
        <f t="shared" si="98"/>
        <v>-6</v>
      </c>
      <c r="H205" s="36">
        <f t="shared" si="99"/>
        <v>-4</v>
      </c>
      <c r="I205" s="36">
        <f t="shared" si="100"/>
        <v>5</v>
      </c>
      <c r="J205" s="119">
        <f t="shared" si="101"/>
        <v>-0.46153846153846156</v>
      </c>
      <c r="K205" s="119">
        <f t="shared" ref="K205:K212" si="104">F205/D205-1</f>
        <v>-0.36363636363636365</v>
      </c>
      <c r="L205" s="163">
        <f t="shared" si="103"/>
        <v>2.5</v>
      </c>
    </row>
    <row r="206" spans="1:12" ht="12.75" x14ac:dyDescent="0.2">
      <c r="A206" s="8"/>
      <c r="B206" s="52" t="s">
        <v>272</v>
      </c>
      <c r="C206" s="36">
        <v>24</v>
      </c>
      <c r="D206" s="36">
        <v>7</v>
      </c>
      <c r="E206" s="36">
        <v>18</v>
      </c>
      <c r="F206" s="36">
        <v>23</v>
      </c>
      <c r="G206" s="36">
        <f t="shared" si="98"/>
        <v>-1</v>
      </c>
      <c r="H206" s="36">
        <f t="shared" si="99"/>
        <v>16</v>
      </c>
      <c r="I206" s="36">
        <f t="shared" si="100"/>
        <v>5</v>
      </c>
      <c r="J206" s="119">
        <f t="shared" si="101"/>
        <v>-4.166666666666663E-2</v>
      </c>
      <c r="K206" s="119">
        <f t="shared" si="104"/>
        <v>2.2857142857142856</v>
      </c>
      <c r="L206" s="163">
        <f t="shared" si="103"/>
        <v>0.27777777777777768</v>
      </c>
    </row>
    <row r="207" spans="1:12" ht="12.75" x14ac:dyDescent="0.2">
      <c r="A207" s="8"/>
      <c r="B207" s="52" t="s">
        <v>271</v>
      </c>
      <c r="C207" s="36">
        <v>33</v>
      </c>
      <c r="D207" s="36">
        <v>7</v>
      </c>
      <c r="E207" s="36">
        <v>28</v>
      </c>
      <c r="F207" s="36">
        <v>73</v>
      </c>
      <c r="G207" s="36">
        <f t="shared" si="98"/>
        <v>40</v>
      </c>
      <c r="H207" s="36">
        <f t="shared" si="99"/>
        <v>66</v>
      </c>
      <c r="I207" s="36">
        <f t="shared" si="100"/>
        <v>45</v>
      </c>
      <c r="J207" s="119">
        <f t="shared" si="101"/>
        <v>1.2121212121212119</v>
      </c>
      <c r="K207" s="119">
        <f t="shared" si="104"/>
        <v>9.4285714285714288</v>
      </c>
      <c r="L207" s="163">
        <f t="shared" si="103"/>
        <v>1.6071428571428572</v>
      </c>
    </row>
    <row r="208" spans="1:12" ht="12.75" x14ac:dyDescent="0.2">
      <c r="A208" s="8"/>
      <c r="B208" s="52" t="s">
        <v>273</v>
      </c>
      <c r="C208" s="36">
        <v>16</v>
      </c>
      <c r="D208" s="36">
        <v>3</v>
      </c>
      <c r="E208" s="36">
        <v>7</v>
      </c>
      <c r="F208" s="36">
        <v>12</v>
      </c>
      <c r="G208" s="36">
        <f t="shared" si="98"/>
        <v>-4</v>
      </c>
      <c r="H208" s="36">
        <f t="shared" si="99"/>
        <v>9</v>
      </c>
      <c r="I208" s="36">
        <f t="shared" si="100"/>
        <v>5</v>
      </c>
      <c r="J208" s="119">
        <f t="shared" si="101"/>
        <v>-0.25</v>
      </c>
      <c r="K208" s="119">
        <f t="shared" si="104"/>
        <v>3</v>
      </c>
      <c r="L208" s="163">
        <f t="shared" si="103"/>
        <v>0.71428571428571419</v>
      </c>
    </row>
    <row r="209" spans="1:12" ht="12.75" x14ac:dyDescent="0.2">
      <c r="A209" s="8"/>
      <c r="B209" s="52" t="s">
        <v>274</v>
      </c>
      <c r="C209" s="36">
        <v>840</v>
      </c>
      <c r="D209" s="36">
        <v>256</v>
      </c>
      <c r="E209" s="36">
        <v>1039</v>
      </c>
      <c r="F209" s="36">
        <v>1142</v>
      </c>
      <c r="G209" s="36">
        <f t="shared" si="98"/>
        <v>302</v>
      </c>
      <c r="H209" s="36">
        <f t="shared" si="99"/>
        <v>886</v>
      </c>
      <c r="I209" s="36">
        <f t="shared" si="100"/>
        <v>103</v>
      </c>
      <c r="J209" s="119">
        <f t="shared" si="101"/>
        <v>0.35952380952380958</v>
      </c>
      <c r="K209" s="119">
        <f t="shared" si="104"/>
        <v>3.4609375</v>
      </c>
      <c r="L209" s="163">
        <f t="shared" si="103"/>
        <v>9.9133782483156851E-2</v>
      </c>
    </row>
    <row r="210" spans="1:12" ht="12.75" x14ac:dyDescent="0.2">
      <c r="A210" s="8"/>
      <c r="B210" s="52" t="s">
        <v>275</v>
      </c>
      <c r="C210" s="36">
        <v>29</v>
      </c>
      <c r="D210" s="36">
        <v>6</v>
      </c>
      <c r="E210" s="36">
        <v>11</v>
      </c>
      <c r="F210" s="36">
        <v>16</v>
      </c>
      <c r="G210" s="36">
        <f t="shared" si="98"/>
        <v>-13</v>
      </c>
      <c r="H210" s="36">
        <f t="shared" si="99"/>
        <v>10</v>
      </c>
      <c r="I210" s="36">
        <f t="shared" si="100"/>
        <v>5</v>
      </c>
      <c r="J210" s="119">
        <f t="shared" si="101"/>
        <v>-0.44827586206896552</v>
      </c>
      <c r="K210" s="119">
        <f t="shared" si="104"/>
        <v>1.6666666666666665</v>
      </c>
      <c r="L210" s="163">
        <f t="shared" si="103"/>
        <v>0.45454545454545459</v>
      </c>
    </row>
    <row r="211" spans="1:12" ht="12.75" x14ac:dyDescent="0.2">
      <c r="A211" s="8"/>
      <c r="B211" s="52" t="s">
        <v>276</v>
      </c>
      <c r="C211" s="36">
        <v>8</v>
      </c>
      <c r="D211" s="36">
        <v>4</v>
      </c>
      <c r="E211" s="36">
        <v>3</v>
      </c>
      <c r="F211" s="36">
        <v>7</v>
      </c>
      <c r="G211" s="36">
        <f t="shared" si="98"/>
        <v>-1</v>
      </c>
      <c r="H211" s="36">
        <f t="shared" si="99"/>
        <v>3</v>
      </c>
      <c r="I211" s="36">
        <f t="shared" si="100"/>
        <v>4</v>
      </c>
      <c r="J211" s="119">
        <f t="shared" si="101"/>
        <v>-0.125</v>
      </c>
      <c r="K211" s="119">
        <f t="shared" si="104"/>
        <v>0.75</v>
      </c>
      <c r="L211" s="163">
        <f t="shared" si="103"/>
        <v>1.3333333333333335</v>
      </c>
    </row>
    <row r="212" spans="1:12" ht="12" x14ac:dyDescent="0.2">
      <c r="B212" s="52" t="s">
        <v>277</v>
      </c>
      <c r="C212" s="36">
        <v>10</v>
      </c>
      <c r="D212" s="36">
        <v>2</v>
      </c>
      <c r="E212" s="36">
        <v>10</v>
      </c>
      <c r="F212" s="36">
        <v>7</v>
      </c>
      <c r="G212" s="36">
        <f t="shared" si="98"/>
        <v>-3</v>
      </c>
      <c r="H212" s="36">
        <f t="shared" si="99"/>
        <v>5</v>
      </c>
      <c r="I212" s="36">
        <f t="shared" si="100"/>
        <v>-3</v>
      </c>
      <c r="J212" s="119">
        <f t="shared" si="101"/>
        <v>-0.30000000000000004</v>
      </c>
      <c r="K212" s="119">
        <f t="shared" si="104"/>
        <v>2.5</v>
      </c>
      <c r="L212" s="163">
        <f t="shared" si="103"/>
        <v>-0.30000000000000004</v>
      </c>
    </row>
    <row r="213" spans="1:12" x14ac:dyDescent="0.2">
      <c r="B213" s="141" t="s">
        <v>278</v>
      </c>
      <c r="C213" s="39">
        <v>3208</v>
      </c>
      <c r="D213" s="39">
        <v>714</v>
      </c>
      <c r="E213" s="138">
        <v>1720</v>
      </c>
      <c r="F213" s="138">
        <v>2436</v>
      </c>
      <c r="G213" s="39">
        <f t="shared" ref="G213:G235" si="105">F213-C213</f>
        <v>-772</v>
      </c>
      <c r="H213" s="39">
        <f t="shared" ref="H213:H235" si="106">F213-D213</f>
        <v>1722</v>
      </c>
      <c r="I213" s="138">
        <f t="shared" ref="I213:I235" si="107">F213-E213</f>
        <v>716</v>
      </c>
      <c r="J213" s="122">
        <f t="shared" ref="J213:J235" si="108">F213/C213-1</f>
        <v>-0.24064837905236913</v>
      </c>
      <c r="K213" s="122">
        <f t="shared" si="96"/>
        <v>2.4117647058823528</v>
      </c>
      <c r="L213" s="162">
        <f t="shared" si="97"/>
        <v>0.41627906976744189</v>
      </c>
    </row>
    <row r="214" spans="1:12" ht="12.75" x14ac:dyDescent="0.2">
      <c r="A214" s="8"/>
      <c r="B214" s="52" t="s">
        <v>279</v>
      </c>
      <c r="C214" s="36">
        <v>35</v>
      </c>
      <c r="D214" s="36">
        <v>3</v>
      </c>
      <c r="E214" s="36">
        <v>6</v>
      </c>
      <c r="F214" s="36">
        <v>18</v>
      </c>
      <c r="G214" s="36">
        <f t="shared" si="105"/>
        <v>-17</v>
      </c>
      <c r="H214" s="36">
        <f t="shared" si="106"/>
        <v>15</v>
      </c>
      <c r="I214" s="36">
        <f t="shared" si="107"/>
        <v>12</v>
      </c>
      <c r="J214" s="119">
        <f t="shared" si="108"/>
        <v>-0.48571428571428577</v>
      </c>
      <c r="K214" s="119">
        <f t="shared" si="96"/>
        <v>5</v>
      </c>
      <c r="L214" s="163">
        <f t="shared" si="97"/>
        <v>2</v>
      </c>
    </row>
    <row r="215" spans="1:12" ht="12.75" x14ac:dyDescent="0.2">
      <c r="A215" s="8"/>
      <c r="B215" s="51" t="s">
        <v>280</v>
      </c>
      <c r="C215" s="36">
        <v>3</v>
      </c>
      <c r="D215" s="36">
        <v>0</v>
      </c>
      <c r="E215" s="36">
        <v>0</v>
      </c>
      <c r="F215" s="36">
        <v>0</v>
      </c>
      <c r="G215" s="36">
        <f>F215-C215</f>
        <v>-3</v>
      </c>
      <c r="H215" s="36">
        <f>F215-D215</f>
        <v>0</v>
      </c>
      <c r="I215" s="36">
        <f>F215-E215</f>
        <v>0</v>
      </c>
      <c r="J215" s="119">
        <f>F215/C215-1</f>
        <v>-1</v>
      </c>
      <c r="K215" s="119"/>
      <c r="L215" s="163"/>
    </row>
    <row r="216" spans="1:12" ht="12.75" x14ac:dyDescent="0.2">
      <c r="A216" s="8"/>
      <c r="B216" s="52" t="s">
        <v>281</v>
      </c>
      <c r="C216" s="36">
        <v>16</v>
      </c>
      <c r="D216" s="36">
        <v>3</v>
      </c>
      <c r="E216" s="36">
        <v>23</v>
      </c>
      <c r="F216" s="36">
        <v>28</v>
      </c>
      <c r="G216" s="36">
        <f>F216-C216</f>
        <v>12</v>
      </c>
      <c r="H216" s="36">
        <f>F216-D216</f>
        <v>25</v>
      </c>
      <c r="I216" s="36">
        <f>F216-E216</f>
        <v>5</v>
      </c>
      <c r="J216" s="119">
        <f>F216/C216-1</f>
        <v>0.75</v>
      </c>
      <c r="K216" s="119">
        <f>F216/D216-1</f>
        <v>8.3333333333333339</v>
      </c>
      <c r="L216" s="163">
        <f>F216/E216-1</f>
        <v>0.21739130434782616</v>
      </c>
    </row>
    <row r="217" spans="1:12" ht="12" x14ac:dyDescent="0.2">
      <c r="B217" s="52" t="s">
        <v>278</v>
      </c>
      <c r="C217" s="36">
        <v>3150</v>
      </c>
      <c r="D217" s="36">
        <v>708</v>
      </c>
      <c r="E217" s="36">
        <v>1684</v>
      </c>
      <c r="F217" s="36">
        <v>2386</v>
      </c>
      <c r="G217" s="36">
        <f>F217-C217</f>
        <v>-764</v>
      </c>
      <c r="H217" s="36">
        <f>F217-D217</f>
        <v>1678</v>
      </c>
      <c r="I217" s="36">
        <f>F217-E217</f>
        <v>702</v>
      </c>
      <c r="J217" s="119">
        <f>F217/C217-1</f>
        <v>-0.2425396825396825</v>
      </c>
      <c r="K217" s="119">
        <f>F217/D217-1</f>
        <v>2.3700564971751414</v>
      </c>
      <c r="L217" s="163">
        <f>F217/E217-1</f>
        <v>0.41686460807600945</v>
      </c>
    </row>
    <row r="218" spans="1:12" ht="12" x14ac:dyDescent="0.2">
      <c r="B218" s="52" t="s">
        <v>282</v>
      </c>
      <c r="C218" s="36">
        <v>4</v>
      </c>
      <c r="D218" s="36">
        <v>0</v>
      </c>
      <c r="E218" s="36">
        <v>7</v>
      </c>
      <c r="F218" s="36">
        <v>4</v>
      </c>
      <c r="G218" s="36">
        <f>F218-C218</f>
        <v>0</v>
      </c>
      <c r="H218" s="36">
        <f>F218-D218</f>
        <v>4</v>
      </c>
      <c r="I218" s="36">
        <f>F218-E218</f>
        <v>-3</v>
      </c>
      <c r="J218" s="119">
        <f>F218/C218-1</f>
        <v>0</v>
      </c>
      <c r="K218" s="119"/>
      <c r="L218" s="163">
        <f>F218/E218-1</f>
        <v>-0.4285714285714286</v>
      </c>
    </row>
    <row r="219" spans="1:12" x14ac:dyDescent="0.2">
      <c r="B219" s="141" t="s">
        <v>283</v>
      </c>
      <c r="C219" s="39">
        <v>2942</v>
      </c>
      <c r="D219" s="39">
        <v>673</v>
      </c>
      <c r="E219" s="138">
        <v>2909</v>
      </c>
      <c r="F219" s="138">
        <v>5020</v>
      </c>
      <c r="G219" s="39">
        <f t="shared" si="105"/>
        <v>2078</v>
      </c>
      <c r="H219" s="39">
        <f t="shared" si="106"/>
        <v>4347</v>
      </c>
      <c r="I219" s="138">
        <f t="shared" si="107"/>
        <v>2111</v>
      </c>
      <c r="J219" s="122">
        <f t="shared" si="108"/>
        <v>0.70632222977566284</v>
      </c>
      <c r="K219" s="122">
        <f t="shared" si="96"/>
        <v>6.4591381872213969</v>
      </c>
      <c r="L219" s="162">
        <f t="shared" si="97"/>
        <v>0.72567892746648344</v>
      </c>
    </row>
    <row r="220" spans="1:12" ht="12" x14ac:dyDescent="0.2">
      <c r="B220" s="48" t="s">
        <v>284</v>
      </c>
      <c r="C220" s="36">
        <v>377</v>
      </c>
      <c r="D220" s="36">
        <v>95</v>
      </c>
      <c r="E220" s="36">
        <v>530</v>
      </c>
      <c r="F220" s="36">
        <v>490</v>
      </c>
      <c r="G220" s="36">
        <f>F220-C220</f>
        <v>113</v>
      </c>
      <c r="H220" s="36">
        <f>F220-D220</f>
        <v>395</v>
      </c>
      <c r="I220" s="36">
        <f>F220-E220</f>
        <v>-40</v>
      </c>
      <c r="J220" s="119">
        <f>F220/C220-1</f>
        <v>0.29973474801061006</v>
      </c>
      <c r="K220" s="119">
        <f>F220/D220-1</f>
        <v>4.1578947368421053</v>
      </c>
      <c r="L220" s="163">
        <f>F220/E220-1</f>
        <v>-7.547169811320753E-2</v>
      </c>
    </row>
    <row r="221" spans="1:12" ht="12" x14ac:dyDescent="0.2">
      <c r="B221" s="48" t="s">
        <v>285</v>
      </c>
      <c r="C221" s="36">
        <v>814</v>
      </c>
      <c r="D221" s="36">
        <v>227</v>
      </c>
      <c r="E221" s="36">
        <v>694</v>
      </c>
      <c r="F221" s="36">
        <v>1142</v>
      </c>
      <c r="G221" s="36">
        <f>F221-C221</f>
        <v>328</v>
      </c>
      <c r="H221" s="36">
        <f>F221-D221</f>
        <v>915</v>
      </c>
      <c r="I221" s="36">
        <f>F221-E221</f>
        <v>448</v>
      </c>
      <c r="J221" s="119">
        <f>F221/C221-1</f>
        <v>0.40294840294840295</v>
      </c>
      <c r="K221" s="119">
        <f>F221/D221-1</f>
        <v>4.0308370044052859</v>
      </c>
      <c r="L221" s="163">
        <f>F221/E221-1</f>
        <v>0.64553314121037464</v>
      </c>
    </row>
    <row r="222" spans="1:12" ht="12" x14ac:dyDescent="0.2">
      <c r="B222" s="48" t="s">
        <v>286</v>
      </c>
      <c r="C222" s="36">
        <v>1138</v>
      </c>
      <c r="D222" s="36">
        <v>187</v>
      </c>
      <c r="E222" s="36">
        <v>1222</v>
      </c>
      <c r="F222" s="36">
        <v>2614</v>
      </c>
      <c r="G222" s="36">
        <f>F222-C222</f>
        <v>1476</v>
      </c>
      <c r="H222" s="36">
        <f>F222-D222</f>
        <v>2427</v>
      </c>
      <c r="I222" s="36">
        <f>F222-E222</f>
        <v>1392</v>
      </c>
      <c r="J222" s="119">
        <f>F222/C222-1</f>
        <v>1.2970123022847102</v>
      </c>
      <c r="K222" s="119">
        <f>F222/D222-1</f>
        <v>12.978609625668449</v>
      </c>
      <c r="L222" s="163">
        <f>F222/E222-1</f>
        <v>1.1391162029459903</v>
      </c>
    </row>
    <row r="223" spans="1:12" ht="12" x14ac:dyDescent="0.2">
      <c r="B223" s="48" t="s">
        <v>287</v>
      </c>
      <c r="C223" s="36">
        <v>613</v>
      </c>
      <c r="D223" s="36">
        <v>164</v>
      </c>
      <c r="E223" s="36">
        <v>463</v>
      </c>
      <c r="F223" s="36">
        <v>774</v>
      </c>
      <c r="G223" s="36">
        <f>F223-C223</f>
        <v>161</v>
      </c>
      <c r="H223" s="36">
        <f>F223-D223</f>
        <v>610</v>
      </c>
      <c r="I223" s="36">
        <f>F223-E223</f>
        <v>311</v>
      </c>
      <c r="J223" s="119">
        <f>F223/C223-1</f>
        <v>0.26264274061990212</v>
      </c>
      <c r="K223" s="119">
        <f>F223/D223-1</f>
        <v>3.7195121951219514</v>
      </c>
      <c r="L223" s="163">
        <f>F223/E223-1</f>
        <v>0.67170626349892015</v>
      </c>
    </row>
    <row r="224" spans="1:12" x14ac:dyDescent="0.2">
      <c r="B224" s="141" t="s">
        <v>288</v>
      </c>
      <c r="C224" s="39">
        <v>194</v>
      </c>
      <c r="D224" s="39">
        <v>66</v>
      </c>
      <c r="E224" s="138">
        <v>87</v>
      </c>
      <c r="F224" s="138">
        <v>206</v>
      </c>
      <c r="G224" s="39">
        <f t="shared" si="105"/>
        <v>12</v>
      </c>
      <c r="H224" s="39">
        <f t="shared" si="106"/>
        <v>140</v>
      </c>
      <c r="I224" s="138">
        <f t="shared" si="107"/>
        <v>119</v>
      </c>
      <c r="J224" s="122">
        <f t="shared" si="108"/>
        <v>6.1855670103092786E-2</v>
      </c>
      <c r="K224" s="122">
        <f t="shared" si="96"/>
        <v>2.1212121212121211</v>
      </c>
      <c r="L224" s="162">
        <f t="shared" si="97"/>
        <v>1.367816091954023</v>
      </c>
    </row>
    <row r="225" spans="2:12" ht="12" x14ac:dyDescent="0.2">
      <c r="B225" s="52" t="s">
        <v>289</v>
      </c>
      <c r="C225" s="36">
        <v>9</v>
      </c>
      <c r="D225" s="36">
        <v>1</v>
      </c>
      <c r="E225" s="36">
        <v>7</v>
      </c>
      <c r="F225" s="36">
        <v>29</v>
      </c>
      <c r="G225" s="36">
        <f t="shared" ref="G225:G231" si="109">F225-C225</f>
        <v>20</v>
      </c>
      <c r="H225" s="36">
        <f t="shared" ref="H225:H231" si="110">F225-D225</f>
        <v>28</v>
      </c>
      <c r="I225" s="36">
        <f t="shared" ref="I225:I231" si="111">F225-E225</f>
        <v>22</v>
      </c>
      <c r="J225" s="119">
        <f>F225/C225-1</f>
        <v>2.2222222222222223</v>
      </c>
      <c r="K225" s="119">
        <f t="shared" ref="K225:K230" si="112">F225/D225-1</f>
        <v>28</v>
      </c>
      <c r="L225" s="163">
        <f t="shared" ref="L225:L230" si="113">F225/E225-1</f>
        <v>3.1428571428571432</v>
      </c>
    </row>
    <row r="226" spans="2:12" ht="12" x14ac:dyDescent="0.2">
      <c r="B226" s="52" t="s">
        <v>291</v>
      </c>
      <c r="C226" s="36">
        <v>106</v>
      </c>
      <c r="D226" s="36">
        <v>48</v>
      </c>
      <c r="E226" s="36">
        <v>57</v>
      </c>
      <c r="F226" s="36">
        <v>106</v>
      </c>
      <c r="G226" s="36">
        <f t="shared" si="109"/>
        <v>0</v>
      </c>
      <c r="H226" s="36">
        <f t="shared" si="110"/>
        <v>58</v>
      </c>
      <c r="I226" s="36">
        <f t="shared" si="111"/>
        <v>49</v>
      </c>
      <c r="J226" s="119">
        <f>F226/C226-1</f>
        <v>0</v>
      </c>
      <c r="K226" s="119">
        <f t="shared" si="112"/>
        <v>1.2083333333333335</v>
      </c>
      <c r="L226" s="163">
        <f t="shared" si="113"/>
        <v>0.85964912280701755</v>
      </c>
    </row>
    <row r="227" spans="2:12" ht="12" x14ac:dyDescent="0.2">
      <c r="B227" s="52" t="s">
        <v>295</v>
      </c>
      <c r="C227" s="36">
        <v>0</v>
      </c>
      <c r="D227" s="36">
        <v>1</v>
      </c>
      <c r="E227" s="36">
        <v>3</v>
      </c>
      <c r="F227" s="36">
        <v>2</v>
      </c>
      <c r="G227" s="36">
        <f t="shared" si="109"/>
        <v>2</v>
      </c>
      <c r="H227" s="36">
        <f t="shared" si="110"/>
        <v>1</v>
      </c>
      <c r="I227" s="36">
        <f t="shared" si="111"/>
        <v>-1</v>
      </c>
      <c r="J227" s="119"/>
      <c r="K227" s="119">
        <f t="shared" si="112"/>
        <v>1</v>
      </c>
      <c r="L227" s="163">
        <f t="shared" si="113"/>
        <v>-0.33333333333333337</v>
      </c>
    </row>
    <row r="228" spans="2:12" ht="12" x14ac:dyDescent="0.2">
      <c r="B228" s="52" t="s">
        <v>294</v>
      </c>
      <c r="C228" s="36">
        <v>29</v>
      </c>
      <c r="D228" s="36">
        <v>5</v>
      </c>
      <c r="E228" s="36">
        <v>5</v>
      </c>
      <c r="F228" s="36">
        <v>35</v>
      </c>
      <c r="G228" s="36">
        <f t="shared" si="109"/>
        <v>6</v>
      </c>
      <c r="H228" s="36">
        <f t="shared" si="110"/>
        <v>30</v>
      </c>
      <c r="I228" s="36">
        <f t="shared" si="111"/>
        <v>30</v>
      </c>
      <c r="J228" s="119">
        <f>F228/C228-1</f>
        <v>0.2068965517241379</v>
      </c>
      <c r="K228" s="119">
        <f t="shared" si="112"/>
        <v>6</v>
      </c>
      <c r="L228" s="163">
        <f t="shared" si="113"/>
        <v>6</v>
      </c>
    </row>
    <row r="229" spans="2:12" ht="12" x14ac:dyDescent="0.2">
      <c r="B229" s="52" t="s">
        <v>292</v>
      </c>
      <c r="C229" s="36">
        <v>30</v>
      </c>
      <c r="D229" s="36">
        <v>8</v>
      </c>
      <c r="E229" s="36">
        <v>10</v>
      </c>
      <c r="F229" s="36">
        <v>23</v>
      </c>
      <c r="G229" s="36">
        <f t="shared" si="109"/>
        <v>-7</v>
      </c>
      <c r="H229" s="36">
        <f t="shared" si="110"/>
        <v>15</v>
      </c>
      <c r="I229" s="36">
        <f t="shared" si="111"/>
        <v>13</v>
      </c>
      <c r="J229" s="119">
        <f>F229/C229-1</f>
        <v>-0.23333333333333328</v>
      </c>
      <c r="K229" s="119">
        <f t="shared" si="112"/>
        <v>1.875</v>
      </c>
      <c r="L229" s="163">
        <f t="shared" si="113"/>
        <v>1.2999999999999998</v>
      </c>
    </row>
    <row r="230" spans="2:12" ht="12" x14ac:dyDescent="0.2">
      <c r="B230" s="52" t="s">
        <v>290</v>
      </c>
      <c r="C230" s="36">
        <v>9</v>
      </c>
      <c r="D230" s="36">
        <v>3</v>
      </c>
      <c r="E230" s="36">
        <v>5</v>
      </c>
      <c r="F230" s="36">
        <v>11</v>
      </c>
      <c r="G230" s="36">
        <f t="shared" si="109"/>
        <v>2</v>
      </c>
      <c r="H230" s="36">
        <f t="shared" si="110"/>
        <v>8</v>
      </c>
      <c r="I230" s="36">
        <f t="shared" si="111"/>
        <v>6</v>
      </c>
      <c r="J230" s="119">
        <f>F230/C230-1</f>
        <v>0.22222222222222232</v>
      </c>
      <c r="K230" s="119">
        <f t="shared" si="112"/>
        <v>2.6666666666666665</v>
      </c>
      <c r="L230" s="163">
        <f t="shared" si="113"/>
        <v>1.2000000000000002</v>
      </c>
    </row>
    <row r="231" spans="2:12" ht="12" x14ac:dyDescent="0.2">
      <c r="B231" s="52" t="s">
        <v>293</v>
      </c>
      <c r="C231" s="36">
        <v>11</v>
      </c>
      <c r="D231" s="36">
        <v>0</v>
      </c>
      <c r="E231" s="36">
        <v>0</v>
      </c>
      <c r="F231" s="36">
        <v>0</v>
      </c>
      <c r="G231" s="36">
        <f t="shared" si="109"/>
        <v>-11</v>
      </c>
      <c r="H231" s="36">
        <f t="shared" si="110"/>
        <v>0</v>
      </c>
      <c r="I231" s="36">
        <f t="shared" si="111"/>
        <v>0</v>
      </c>
      <c r="J231" s="119">
        <f>F231/C231-1</f>
        <v>-1</v>
      </c>
      <c r="K231" s="119"/>
      <c r="L231" s="163"/>
    </row>
    <row r="232" spans="2:12" x14ac:dyDescent="0.2">
      <c r="B232" s="54" t="s">
        <v>296</v>
      </c>
      <c r="C232" s="37">
        <v>495636</v>
      </c>
      <c r="D232" s="37">
        <v>141611</v>
      </c>
      <c r="E232" s="37">
        <v>153787</v>
      </c>
      <c r="F232" s="37">
        <v>300421</v>
      </c>
      <c r="G232" s="37">
        <f t="shared" si="105"/>
        <v>-195215</v>
      </c>
      <c r="H232" s="37">
        <f t="shared" si="106"/>
        <v>158810</v>
      </c>
      <c r="I232" s="37">
        <f t="shared" si="107"/>
        <v>146634</v>
      </c>
      <c r="J232" s="121">
        <f t="shared" si="108"/>
        <v>-0.39386767708560311</v>
      </c>
      <c r="K232" s="121">
        <f t="shared" si="96"/>
        <v>1.1214524295429027</v>
      </c>
      <c r="L232" s="164">
        <f t="shared" si="97"/>
        <v>0.95348761598834741</v>
      </c>
    </row>
    <row r="233" spans="2:12" ht="12" x14ac:dyDescent="0.2">
      <c r="B233" s="52" t="s">
        <v>297</v>
      </c>
      <c r="C233" s="36">
        <v>102</v>
      </c>
      <c r="D233" s="36">
        <v>27</v>
      </c>
      <c r="E233" s="36">
        <v>41</v>
      </c>
      <c r="F233" s="36">
        <v>138</v>
      </c>
      <c r="G233" s="36">
        <f t="shared" si="105"/>
        <v>36</v>
      </c>
      <c r="H233" s="36">
        <f t="shared" si="106"/>
        <v>111</v>
      </c>
      <c r="I233" s="36">
        <f t="shared" si="107"/>
        <v>97</v>
      </c>
      <c r="J233" s="119">
        <f t="shared" si="108"/>
        <v>0.35294117647058831</v>
      </c>
      <c r="K233" s="119">
        <f t="shared" si="96"/>
        <v>4.1111111111111107</v>
      </c>
      <c r="L233" s="163">
        <f t="shared" si="97"/>
        <v>2.3658536585365852</v>
      </c>
    </row>
    <row r="234" spans="2:12" ht="12" x14ac:dyDescent="0.2">
      <c r="B234" s="133" t="s">
        <v>187</v>
      </c>
      <c r="C234" s="36">
        <v>488841</v>
      </c>
      <c r="D234" s="36">
        <v>140351</v>
      </c>
      <c r="E234" s="36">
        <v>151559</v>
      </c>
      <c r="F234" s="36">
        <v>295377</v>
      </c>
      <c r="G234" s="36">
        <f t="shared" si="105"/>
        <v>-193464</v>
      </c>
      <c r="H234" s="36">
        <f t="shared" si="106"/>
        <v>155026</v>
      </c>
      <c r="I234" s="36">
        <f t="shared" si="107"/>
        <v>143818</v>
      </c>
      <c r="J234" s="119">
        <f t="shared" si="108"/>
        <v>-0.39576058473000419</v>
      </c>
      <c r="K234" s="119">
        <f t="shared" si="96"/>
        <v>1.104559283510627</v>
      </c>
      <c r="L234" s="163">
        <f t="shared" si="97"/>
        <v>0.94892418134191958</v>
      </c>
    </row>
    <row r="235" spans="2:12" ht="12.75" thickBot="1" x14ac:dyDescent="0.25">
      <c r="B235" s="134" t="s">
        <v>298</v>
      </c>
      <c r="C235" s="125">
        <v>6693</v>
      </c>
      <c r="D235" s="125">
        <v>1233</v>
      </c>
      <c r="E235" s="125">
        <v>2187</v>
      </c>
      <c r="F235" s="125">
        <v>4906</v>
      </c>
      <c r="G235" s="125">
        <f t="shared" si="105"/>
        <v>-1787</v>
      </c>
      <c r="H235" s="125">
        <f t="shared" si="106"/>
        <v>3673</v>
      </c>
      <c r="I235" s="125">
        <f t="shared" si="107"/>
        <v>2719</v>
      </c>
      <c r="J235" s="126">
        <f t="shared" si="108"/>
        <v>-0.26699536829523385</v>
      </c>
      <c r="K235" s="126">
        <f t="shared" si="96"/>
        <v>2.9789132197891321</v>
      </c>
      <c r="L235" s="165">
        <f t="shared" si="97"/>
        <v>1.2432556012802927</v>
      </c>
    </row>
    <row r="236" spans="2:12" ht="12" x14ac:dyDescent="0.2">
      <c r="I236" s="127"/>
    </row>
    <row r="237" spans="2:12" ht="12" x14ac:dyDescent="0.2">
      <c r="I237" s="127"/>
    </row>
    <row r="239" spans="2:12" ht="12" x14ac:dyDescent="0.2">
      <c r="B239" s="166" t="s">
        <v>93</v>
      </c>
      <c r="C239" s="167"/>
      <c r="D239" s="167"/>
      <c r="E239" s="167"/>
      <c r="F239" s="167"/>
      <c r="G239" s="167"/>
      <c r="H239" s="167"/>
      <c r="I239" s="167"/>
    </row>
    <row r="240" spans="2:12" ht="12" x14ac:dyDescent="0.2"/>
    <row r="241" spans="9:9" ht="12" x14ac:dyDescent="0.2"/>
    <row r="250" spans="9:9" ht="12.75" x14ac:dyDescent="0.2">
      <c r="I250" s="130"/>
    </row>
    <row r="251" spans="9:9" ht="12.75" x14ac:dyDescent="0.2">
      <c r="I251" s="130"/>
    </row>
    <row r="252" spans="9:9" ht="12.75" x14ac:dyDescent="0.2">
      <c r="I252" s="130"/>
    </row>
    <row r="253" spans="9:9" ht="12.75" x14ac:dyDescent="0.2">
      <c r="I253" s="130"/>
    </row>
    <row r="254" spans="9:9" ht="12.75" x14ac:dyDescent="0.2">
      <c r="I254" s="130"/>
    </row>
    <row r="255" spans="9:9" ht="12.75" x14ac:dyDescent="0.2">
      <c r="I255" s="130"/>
    </row>
    <row r="256" spans="9:9" ht="12.75" x14ac:dyDescent="0.2">
      <c r="I256" s="130"/>
    </row>
  </sheetData>
  <sortState ref="B225:L231">
    <sortCondition ref="B225"/>
  </sortState>
  <mergeCells count="1">
    <mergeCell ref="B239:I2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B2" sqref="B2:M2"/>
    </sheetView>
  </sheetViews>
  <sheetFormatPr defaultRowHeight="15" customHeight="1" x14ac:dyDescent="0.2"/>
  <cols>
    <col min="1" max="1" width="4.7109375" style="6" customWidth="1"/>
    <col min="2" max="2" width="6.7109375" style="6" customWidth="1"/>
    <col min="3" max="3" width="29.5703125" style="6" customWidth="1"/>
    <col min="4" max="11" width="13.5703125" style="6" customWidth="1"/>
    <col min="12" max="13" width="13.5703125" style="92" customWidth="1"/>
    <col min="14" max="16384" width="9.140625" style="6"/>
  </cols>
  <sheetData>
    <row r="1" spans="1:14" ht="15" customHeight="1" thickBot="1" x14ac:dyDescent="0.25"/>
    <row r="2" spans="1:14" ht="24" customHeight="1" thickBot="1" x14ac:dyDescent="0.25">
      <c r="B2" s="169" t="s">
        <v>169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1"/>
    </row>
    <row r="3" spans="1:14" ht="15" customHeight="1" thickBot="1" x14ac:dyDescent="0.25">
      <c r="B3" s="7"/>
      <c r="C3" s="7"/>
      <c r="D3" s="7"/>
      <c r="E3" s="7"/>
      <c r="F3" s="7"/>
      <c r="G3" s="7"/>
      <c r="H3" s="7"/>
      <c r="I3" s="7"/>
      <c r="J3" s="7"/>
    </row>
    <row r="4" spans="1:14" ht="38.25" customHeight="1" thickBot="1" x14ac:dyDescent="0.25">
      <c r="A4" s="7"/>
      <c r="B4" s="76"/>
      <c r="C4" s="33" t="s">
        <v>0</v>
      </c>
      <c r="D4" s="86">
        <v>2019</v>
      </c>
      <c r="E4" s="86">
        <v>2020</v>
      </c>
      <c r="F4" s="86">
        <v>2021</v>
      </c>
      <c r="G4" s="86">
        <v>2022</v>
      </c>
      <c r="H4" s="44" t="s">
        <v>203</v>
      </c>
      <c r="I4" s="44" t="s">
        <v>204</v>
      </c>
      <c r="J4" s="44" t="s">
        <v>205</v>
      </c>
      <c r="K4" s="44" t="s">
        <v>206</v>
      </c>
      <c r="L4" s="91" t="s">
        <v>207</v>
      </c>
      <c r="M4" s="72" t="s">
        <v>208</v>
      </c>
    </row>
    <row r="5" spans="1:14" ht="15" customHeight="1" x14ac:dyDescent="0.2">
      <c r="A5"/>
      <c r="B5" s="75">
        <v>1</v>
      </c>
      <c r="C5" s="13" t="s">
        <v>87</v>
      </c>
      <c r="D5" s="13">
        <v>1471558</v>
      </c>
      <c r="E5" s="13">
        <v>208677</v>
      </c>
      <c r="F5" s="83">
        <v>212979</v>
      </c>
      <c r="G5" s="83">
        <v>1087257</v>
      </c>
      <c r="H5" s="13">
        <f>G5-D5</f>
        <v>-384301</v>
      </c>
      <c r="I5" s="13">
        <f>G5-E5</f>
        <v>878580</v>
      </c>
      <c r="J5" s="13">
        <f>G5-F5</f>
        <v>874278</v>
      </c>
      <c r="K5" s="31">
        <f>G5/D5-1</f>
        <v>-0.26115246561807282</v>
      </c>
      <c r="L5" s="31">
        <f>G5/E5-1</f>
        <v>4.2102387900918643</v>
      </c>
      <c r="M5" s="93">
        <f>G5/F5-1</f>
        <v>4.104996267237615</v>
      </c>
    </row>
    <row r="6" spans="1:14" ht="15" customHeight="1" x14ac:dyDescent="0.2">
      <c r="A6"/>
      <c r="B6" s="10">
        <v>2</v>
      </c>
      <c r="C6" s="13" t="s">
        <v>306</v>
      </c>
      <c r="D6" s="142">
        <v>1156513</v>
      </c>
      <c r="E6" s="142">
        <v>335580</v>
      </c>
      <c r="F6" s="142">
        <v>326494</v>
      </c>
      <c r="G6" s="142">
        <v>925561</v>
      </c>
      <c r="H6" s="142">
        <f t="shared" ref="H6:H19" si="0">G6-D6</f>
        <v>-230952</v>
      </c>
      <c r="I6" s="142">
        <f t="shared" ref="I6:I19" si="1">G6-E6</f>
        <v>589981</v>
      </c>
      <c r="J6" s="142">
        <f t="shared" ref="J6:J19" si="2">G6-F6</f>
        <v>599067</v>
      </c>
      <c r="K6" s="143">
        <f t="shared" ref="K6:K19" si="3">G6/D6-1</f>
        <v>-0.19969684733332005</v>
      </c>
      <c r="L6" s="143">
        <f t="shared" ref="L6:L19" si="4">G6/E6-1</f>
        <v>1.7580934501460157</v>
      </c>
      <c r="M6" s="144">
        <f t="shared" ref="M6:M19" si="5">G6/F6-1</f>
        <v>1.8348484198790791</v>
      </c>
      <c r="N6" s="92"/>
    </row>
    <row r="7" spans="1:14" ht="15" customHeight="1" x14ac:dyDescent="0.2">
      <c r="A7"/>
      <c r="B7" s="10">
        <v>3</v>
      </c>
      <c r="C7" s="13" t="s">
        <v>88</v>
      </c>
      <c r="D7" s="142">
        <v>1365048</v>
      </c>
      <c r="E7" s="142">
        <v>260965</v>
      </c>
      <c r="F7" s="142">
        <v>164698</v>
      </c>
      <c r="G7" s="142">
        <v>742593</v>
      </c>
      <c r="H7" s="142">
        <f t="shared" si="0"/>
        <v>-622455</v>
      </c>
      <c r="I7" s="142">
        <f t="shared" si="1"/>
        <v>481628</v>
      </c>
      <c r="J7" s="142">
        <f t="shared" si="2"/>
        <v>577895</v>
      </c>
      <c r="K7" s="143">
        <f t="shared" si="3"/>
        <v>-0.4559949540235948</v>
      </c>
      <c r="L7" s="143">
        <f t="shared" si="4"/>
        <v>1.8455654972889084</v>
      </c>
      <c r="M7" s="144">
        <f t="shared" si="5"/>
        <v>3.5088161362008039</v>
      </c>
    </row>
    <row r="8" spans="1:14" ht="12.75" x14ac:dyDescent="0.2">
      <c r="A8"/>
      <c r="B8" s="10">
        <v>4</v>
      </c>
      <c r="C8" s="13" t="s">
        <v>41</v>
      </c>
      <c r="D8" s="142">
        <v>205051</v>
      </c>
      <c r="E8" s="142">
        <v>25731</v>
      </c>
      <c r="F8" s="142">
        <v>100686</v>
      </c>
      <c r="G8" s="142">
        <v>210178</v>
      </c>
      <c r="H8" s="142">
        <f t="shared" si="0"/>
        <v>5127</v>
      </c>
      <c r="I8" s="142">
        <f t="shared" si="1"/>
        <v>184447</v>
      </c>
      <c r="J8" s="142">
        <f t="shared" si="2"/>
        <v>109492</v>
      </c>
      <c r="K8" s="143">
        <f t="shared" si="3"/>
        <v>2.5003535705751201E-2</v>
      </c>
      <c r="L8" s="143">
        <f t="shared" si="4"/>
        <v>7.1682795072092027</v>
      </c>
      <c r="M8" s="144">
        <f t="shared" si="5"/>
        <v>1.0874600242337564</v>
      </c>
    </row>
    <row r="9" spans="1:14" ht="15" customHeight="1" x14ac:dyDescent="0.2">
      <c r="A9"/>
      <c r="B9" s="10">
        <v>5</v>
      </c>
      <c r="C9" s="13" t="s">
        <v>91</v>
      </c>
      <c r="D9" s="142">
        <v>207667</v>
      </c>
      <c r="E9" s="142">
        <v>42414</v>
      </c>
      <c r="F9" s="142">
        <v>144901</v>
      </c>
      <c r="G9" s="142">
        <v>168915</v>
      </c>
      <c r="H9" s="142">
        <f t="shared" si="0"/>
        <v>-38752</v>
      </c>
      <c r="I9" s="142">
        <f t="shared" si="1"/>
        <v>126501</v>
      </c>
      <c r="J9" s="142">
        <f t="shared" si="2"/>
        <v>24014</v>
      </c>
      <c r="K9" s="143">
        <f t="shared" si="3"/>
        <v>-0.18660644204423427</v>
      </c>
      <c r="L9" s="143">
        <f t="shared" si="4"/>
        <v>2.9825293535153485</v>
      </c>
      <c r="M9" s="144">
        <f t="shared" si="5"/>
        <v>0.16572694460355697</v>
      </c>
    </row>
    <row r="10" spans="1:14" ht="15" customHeight="1" x14ac:dyDescent="0.2">
      <c r="A10"/>
      <c r="B10" s="10">
        <v>6</v>
      </c>
      <c r="C10" s="13" t="s">
        <v>83</v>
      </c>
      <c r="D10" s="142">
        <v>1526619</v>
      </c>
      <c r="E10" s="142">
        <v>295132</v>
      </c>
      <c r="F10" s="142">
        <v>82718</v>
      </c>
      <c r="G10" s="142">
        <v>152969</v>
      </c>
      <c r="H10" s="142">
        <f t="shared" si="0"/>
        <v>-1373650</v>
      </c>
      <c r="I10" s="142">
        <f t="shared" si="1"/>
        <v>-142163</v>
      </c>
      <c r="J10" s="142">
        <f t="shared" si="2"/>
        <v>70251</v>
      </c>
      <c r="K10" s="143">
        <f t="shared" si="3"/>
        <v>-0.89979883651389114</v>
      </c>
      <c r="L10" s="143">
        <f t="shared" si="4"/>
        <v>-0.48169293739750352</v>
      </c>
      <c r="M10" s="144">
        <f t="shared" si="5"/>
        <v>0.84928310645808658</v>
      </c>
    </row>
    <row r="11" spans="1:14" ht="12.75" x14ac:dyDescent="0.2">
      <c r="A11"/>
      <c r="B11" s="10">
        <v>7</v>
      </c>
      <c r="C11" s="13" t="s">
        <v>84</v>
      </c>
      <c r="D11" s="142">
        <v>66174</v>
      </c>
      <c r="E11" s="142">
        <v>14340</v>
      </c>
      <c r="F11" s="142">
        <v>53698</v>
      </c>
      <c r="G11" s="142">
        <v>130046</v>
      </c>
      <c r="H11" s="142">
        <f t="shared" si="0"/>
        <v>63872</v>
      </c>
      <c r="I11" s="142">
        <f t="shared" si="1"/>
        <v>115706</v>
      </c>
      <c r="J11" s="142">
        <f t="shared" si="2"/>
        <v>76348</v>
      </c>
      <c r="K11" s="143">
        <f t="shared" si="3"/>
        <v>0.96521292350469978</v>
      </c>
      <c r="L11" s="143">
        <f t="shared" si="4"/>
        <v>8.0687587168758714</v>
      </c>
      <c r="M11" s="144">
        <f>G11/F11-1</f>
        <v>1.4218034191217548</v>
      </c>
    </row>
    <row r="12" spans="1:14" ht="15" customHeight="1" x14ac:dyDescent="0.2">
      <c r="A12"/>
      <c r="B12" s="10">
        <v>8</v>
      </c>
      <c r="C12" s="13" t="s">
        <v>92</v>
      </c>
      <c r="D12" s="142">
        <v>103611</v>
      </c>
      <c r="E12" s="142">
        <v>13779</v>
      </c>
      <c r="F12" s="142">
        <v>66787</v>
      </c>
      <c r="G12" s="142">
        <v>120494</v>
      </c>
      <c r="H12" s="142">
        <f t="shared" si="0"/>
        <v>16883</v>
      </c>
      <c r="I12" s="142">
        <f t="shared" si="1"/>
        <v>106715</v>
      </c>
      <c r="J12" s="142">
        <f t="shared" si="2"/>
        <v>53707</v>
      </c>
      <c r="K12" s="143">
        <f t="shared" si="3"/>
        <v>0.16294601924506091</v>
      </c>
      <c r="L12" s="143">
        <f t="shared" si="4"/>
        <v>7.7447565135350889</v>
      </c>
      <c r="M12" s="144">
        <f t="shared" si="5"/>
        <v>0.80415350292721643</v>
      </c>
    </row>
    <row r="13" spans="1:14" ht="12.75" x14ac:dyDescent="0.2">
      <c r="A13"/>
      <c r="B13" s="10">
        <v>9</v>
      </c>
      <c r="C13" s="13" t="s">
        <v>79</v>
      </c>
      <c r="D13" s="13">
        <v>75155</v>
      </c>
      <c r="E13" s="13">
        <v>4960</v>
      </c>
      <c r="F13" s="13">
        <v>63437</v>
      </c>
      <c r="G13" s="13">
        <v>119921</v>
      </c>
      <c r="H13" s="13">
        <f t="shared" si="0"/>
        <v>44766</v>
      </c>
      <c r="I13" s="13">
        <f t="shared" si="1"/>
        <v>114961</v>
      </c>
      <c r="J13" s="13">
        <f t="shared" si="2"/>
        <v>56484</v>
      </c>
      <c r="K13" s="31">
        <f t="shared" si="3"/>
        <v>0.59564899208302835</v>
      </c>
      <c r="L13" s="31">
        <f t="shared" si="4"/>
        <v>23.177620967741934</v>
      </c>
      <c r="M13" s="93">
        <f t="shared" si="5"/>
        <v>0.89039519523306598</v>
      </c>
    </row>
    <row r="14" spans="1:14" ht="15" customHeight="1" x14ac:dyDescent="0.2">
      <c r="A14"/>
      <c r="B14" s="10">
        <v>10</v>
      </c>
      <c r="C14" s="13" t="s">
        <v>81</v>
      </c>
      <c r="D14" s="13">
        <v>141997</v>
      </c>
      <c r="E14" s="13">
        <v>17053</v>
      </c>
      <c r="F14" s="13">
        <v>18549</v>
      </c>
      <c r="G14" s="13">
        <v>102877</v>
      </c>
      <c r="H14" s="13">
        <f t="shared" si="0"/>
        <v>-39120</v>
      </c>
      <c r="I14" s="13">
        <f t="shared" si="1"/>
        <v>85824</v>
      </c>
      <c r="J14" s="13">
        <f t="shared" si="2"/>
        <v>84328</v>
      </c>
      <c r="K14" s="31">
        <f>G14/D14-1</f>
        <v>-0.27549877814320023</v>
      </c>
      <c r="L14" s="31">
        <f>G14/E14-1</f>
        <v>5.032780155984284</v>
      </c>
      <c r="M14" s="93">
        <f t="shared" si="5"/>
        <v>4.5462289072187181</v>
      </c>
    </row>
    <row r="15" spans="1:14" ht="12.75" x14ac:dyDescent="0.2">
      <c r="A15"/>
      <c r="B15" s="10">
        <v>11</v>
      </c>
      <c r="C15" s="13" t="s">
        <v>80</v>
      </c>
      <c r="D15" s="13">
        <v>54606</v>
      </c>
      <c r="E15" s="13">
        <v>8364</v>
      </c>
      <c r="F15" s="13">
        <v>24992</v>
      </c>
      <c r="G15" s="13">
        <v>52841</v>
      </c>
      <c r="H15" s="13">
        <f t="shared" si="0"/>
        <v>-1765</v>
      </c>
      <c r="I15" s="13">
        <f t="shared" si="1"/>
        <v>44477</v>
      </c>
      <c r="J15" s="13">
        <f t="shared" si="2"/>
        <v>27849</v>
      </c>
      <c r="K15" s="31">
        <f t="shared" si="3"/>
        <v>-3.232245540783063E-2</v>
      </c>
      <c r="L15" s="31">
        <f t="shared" si="4"/>
        <v>5.3176709708273551</v>
      </c>
      <c r="M15" s="93">
        <f t="shared" si="5"/>
        <v>1.1143165813060181</v>
      </c>
    </row>
    <row r="16" spans="1:14" ht="12.75" x14ac:dyDescent="0.2">
      <c r="A16"/>
      <c r="B16" s="10">
        <v>12</v>
      </c>
      <c r="C16" s="13" t="s">
        <v>35</v>
      </c>
      <c r="D16" s="13">
        <v>89051</v>
      </c>
      <c r="E16" s="13">
        <v>9338</v>
      </c>
      <c r="F16" s="13">
        <v>21194</v>
      </c>
      <c r="G16" s="13">
        <v>48548</v>
      </c>
      <c r="H16" s="13">
        <f t="shared" si="0"/>
        <v>-40503</v>
      </c>
      <c r="I16" s="13">
        <f t="shared" si="1"/>
        <v>39210</v>
      </c>
      <c r="J16" s="13">
        <f t="shared" si="2"/>
        <v>27354</v>
      </c>
      <c r="K16" s="31">
        <f>G16/D16-1</f>
        <v>-0.45482925514592765</v>
      </c>
      <c r="L16" s="31">
        <f t="shared" si="4"/>
        <v>4.1989719426001288</v>
      </c>
      <c r="M16" s="93">
        <f t="shared" si="5"/>
        <v>1.2906482966877419</v>
      </c>
    </row>
    <row r="17" spans="1:13" ht="15" customHeight="1" x14ac:dyDescent="0.2">
      <c r="A17"/>
      <c r="B17" s="10">
        <v>13</v>
      </c>
      <c r="C17" s="13" t="s">
        <v>90</v>
      </c>
      <c r="D17" s="13">
        <v>16785</v>
      </c>
      <c r="E17" s="13">
        <v>14410</v>
      </c>
      <c r="F17" s="13">
        <v>36384</v>
      </c>
      <c r="G17" s="13">
        <v>47953</v>
      </c>
      <c r="H17" s="13">
        <f t="shared" si="0"/>
        <v>31168</v>
      </c>
      <c r="I17" s="13">
        <f t="shared" si="1"/>
        <v>33543</v>
      </c>
      <c r="J17" s="13">
        <f t="shared" si="2"/>
        <v>11569</v>
      </c>
      <c r="K17" s="31">
        <f t="shared" si="3"/>
        <v>1.8568960381292823</v>
      </c>
      <c r="L17" s="31">
        <f t="shared" si="4"/>
        <v>2.3277585010409436</v>
      </c>
      <c r="M17" s="93">
        <f t="shared" si="5"/>
        <v>0.31796943711521553</v>
      </c>
    </row>
    <row r="18" spans="1:13" ht="15" customHeight="1" x14ac:dyDescent="0.2">
      <c r="A18"/>
      <c r="B18" s="10">
        <v>14</v>
      </c>
      <c r="C18" s="13" t="s">
        <v>6</v>
      </c>
      <c r="D18" s="13">
        <v>88300</v>
      </c>
      <c r="E18" s="13">
        <v>10691</v>
      </c>
      <c r="F18" s="13">
        <v>30988</v>
      </c>
      <c r="G18" s="13">
        <v>41917</v>
      </c>
      <c r="H18" s="13">
        <f t="shared" si="0"/>
        <v>-46383</v>
      </c>
      <c r="I18" s="13">
        <f t="shared" si="1"/>
        <v>31226</v>
      </c>
      <c r="J18" s="13">
        <f t="shared" si="2"/>
        <v>10929</v>
      </c>
      <c r="K18" s="31">
        <f t="shared" si="3"/>
        <v>-0.52528878822197056</v>
      </c>
      <c r="L18" s="31">
        <f t="shared" si="4"/>
        <v>2.920774483210177</v>
      </c>
      <c r="M18" s="93">
        <f t="shared" si="5"/>
        <v>0.35268491028785331</v>
      </c>
    </row>
    <row r="19" spans="1:13" ht="15" customHeight="1" thickBot="1" x14ac:dyDescent="0.25">
      <c r="A19"/>
      <c r="B19" s="11">
        <v>15</v>
      </c>
      <c r="C19" s="15" t="s">
        <v>94</v>
      </c>
      <c r="D19" s="15">
        <v>46558</v>
      </c>
      <c r="E19" s="15">
        <v>7384</v>
      </c>
      <c r="F19" s="15">
        <v>19470</v>
      </c>
      <c r="G19" s="15">
        <v>35319</v>
      </c>
      <c r="H19" s="15">
        <f t="shared" si="0"/>
        <v>-11239</v>
      </c>
      <c r="I19" s="15">
        <f t="shared" si="1"/>
        <v>27935</v>
      </c>
      <c r="J19" s="15">
        <f t="shared" si="2"/>
        <v>15849</v>
      </c>
      <c r="K19" s="94">
        <f t="shared" si="3"/>
        <v>-0.24139782636711193</v>
      </c>
      <c r="L19" s="94">
        <f t="shared" si="4"/>
        <v>3.7831798483206933</v>
      </c>
      <c r="M19" s="95">
        <f t="shared" si="5"/>
        <v>0.81402157164869027</v>
      </c>
    </row>
    <row r="20" spans="1:13" ht="15" customHeight="1" x14ac:dyDescent="0.2">
      <c r="A20"/>
      <c r="B20" s="23"/>
      <c r="C20" s="24"/>
      <c r="D20" s="25"/>
      <c r="E20" s="26"/>
      <c r="F20" s="27"/>
      <c r="G20" s="27"/>
      <c r="H20" s="27"/>
      <c r="I20" s="27"/>
      <c r="J20" s="28"/>
    </row>
    <row r="22" spans="1:13" ht="19.5" customHeight="1" x14ac:dyDescent="0.2">
      <c r="B22" s="168" t="s">
        <v>93</v>
      </c>
      <c r="C22" s="168"/>
      <c r="D22" s="168"/>
      <c r="E22" s="168"/>
      <c r="F22" s="168"/>
      <c r="G22" s="88"/>
      <c r="H22" s="88"/>
      <c r="I22" s="88"/>
    </row>
  </sheetData>
  <sortState ref="C26:D42">
    <sortCondition descending="1" ref="D26"/>
  </sortState>
  <mergeCells count="2">
    <mergeCell ref="B22:F22"/>
    <mergeCell ref="B2:M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workbookViewId="0">
      <selection activeCell="B2" sqref="B2:M2"/>
    </sheetView>
  </sheetViews>
  <sheetFormatPr defaultRowHeight="12.75" x14ac:dyDescent="0.2"/>
  <cols>
    <col min="1" max="1" width="2.85546875" customWidth="1"/>
    <col min="2" max="2" width="30.140625" customWidth="1"/>
    <col min="3" max="12" width="14.28515625" customWidth="1"/>
    <col min="13" max="13" width="11.42578125" customWidth="1"/>
  </cols>
  <sheetData>
    <row r="1" spans="2:13" ht="23.25" customHeight="1" x14ac:dyDescent="0.2"/>
    <row r="2" spans="2:13" ht="22.5" customHeight="1" x14ac:dyDescent="0.2">
      <c r="B2" s="172" t="s">
        <v>184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2:13" ht="13.5" thickBot="1" x14ac:dyDescent="0.25"/>
    <row r="4" spans="2:13" ht="34.5" customHeight="1" x14ac:dyDescent="0.2">
      <c r="B4" s="41" t="s">
        <v>163</v>
      </c>
      <c r="C4" s="145">
        <v>2019</v>
      </c>
      <c r="D4" s="145">
        <v>2020</v>
      </c>
      <c r="E4" s="145">
        <v>2021</v>
      </c>
      <c r="F4" s="145">
        <v>2022</v>
      </c>
      <c r="G4" s="44" t="s">
        <v>203</v>
      </c>
      <c r="H4" s="44" t="s">
        <v>204</v>
      </c>
      <c r="I4" s="44" t="s">
        <v>205</v>
      </c>
      <c r="J4" s="44" t="s">
        <v>206</v>
      </c>
      <c r="K4" s="91" t="s">
        <v>207</v>
      </c>
      <c r="L4" s="72" t="s">
        <v>208</v>
      </c>
      <c r="M4" s="72" t="s">
        <v>304</v>
      </c>
    </row>
    <row r="5" spans="2:13" ht="24.75" customHeight="1" x14ac:dyDescent="0.2">
      <c r="B5" s="45" t="s">
        <v>173</v>
      </c>
      <c r="C5" s="142">
        <v>9357964</v>
      </c>
      <c r="D5" s="142">
        <v>1747110</v>
      </c>
      <c r="E5" s="142">
        <v>1881271</v>
      </c>
      <c r="F5" s="142">
        <v>5426903</v>
      </c>
      <c r="G5" s="142">
        <f>F5-C5</f>
        <v>-3931061</v>
      </c>
      <c r="H5" s="142">
        <f>F5-D5</f>
        <v>3679793</v>
      </c>
      <c r="I5" s="142">
        <f>F5-E5</f>
        <v>3545632</v>
      </c>
      <c r="J5" s="147">
        <f>F5/C5-1</f>
        <v>-0.4200765251928732</v>
      </c>
      <c r="K5" s="147">
        <f>F5/D5-1</f>
        <v>2.1062171242795245</v>
      </c>
      <c r="L5" s="143">
        <f>F5/E5-1</f>
        <v>1.8847002903887851</v>
      </c>
      <c r="M5" s="93">
        <f>F5/F5</f>
        <v>1</v>
      </c>
    </row>
    <row r="6" spans="2:13" ht="24" customHeight="1" x14ac:dyDescent="0.2">
      <c r="B6" s="45" t="s">
        <v>172</v>
      </c>
      <c r="C6" s="13">
        <v>7725774</v>
      </c>
      <c r="D6" s="13">
        <v>1513421</v>
      </c>
      <c r="E6" s="13">
        <v>1721242</v>
      </c>
      <c r="F6" s="142">
        <v>4703945</v>
      </c>
      <c r="G6" s="142">
        <f t="shared" ref="G6:G9" si="0">F6-C6</f>
        <v>-3021829</v>
      </c>
      <c r="H6" s="142">
        <f t="shared" ref="H6:H9" si="1">F6-D6</f>
        <v>3190524</v>
      </c>
      <c r="I6" s="142">
        <f t="shared" ref="I6:I9" si="2">F6-E6</f>
        <v>2982703</v>
      </c>
      <c r="J6" s="147">
        <f t="shared" ref="J6:J9" si="3">F6/C6-1</f>
        <v>-0.39113608552359935</v>
      </c>
      <c r="K6" s="147">
        <f t="shared" ref="K6:K9" si="4">F6/D6-1</f>
        <v>2.1081536466059343</v>
      </c>
      <c r="L6" s="143">
        <f t="shared" ref="L6:L9" si="5">F6/E6-1</f>
        <v>1.7328783517948088</v>
      </c>
      <c r="M6" s="93">
        <f>F6/F5</f>
        <v>0.86678258299438926</v>
      </c>
    </row>
    <row r="7" spans="2:13" ht="15" customHeight="1" x14ac:dyDescent="0.2">
      <c r="B7" s="30" t="s">
        <v>164</v>
      </c>
      <c r="C7" s="13">
        <v>5080478</v>
      </c>
      <c r="D7" s="13">
        <v>1087093</v>
      </c>
      <c r="E7" s="13">
        <v>1577463</v>
      </c>
      <c r="F7" s="142">
        <v>3652949</v>
      </c>
      <c r="G7" s="142">
        <f t="shared" si="0"/>
        <v>-1427529</v>
      </c>
      <c r="H7" s="142">
        <f t="shared" si="1"/>
        <v>2565856</v>
      </c>
      <c r="I7" s="142">
        <f t="shared" si="2"/>
        <v>2075486</v>
      </c>
      <c r="J7" s="147">
        <f>F7/C7-1</f>
        <v>-0.28098320669826737</v>
      </c>
      <c r="K7" s="147">
        <f t="shared" si="4"/>
        <v>2.3602911618417193</v>
      </c>
      <c r="L7" s="143">
        <f t="shared" si="5"/>
        <v>1.3157113669227107</v>
      </c>
      <c r="M7" s="93">
        <f>F7/F6</f>
        <v>0.77657136722474429</v>
      </c>
    </row>
    <row r="8" spans="2:13" ht="16.5" customHeight="1" x14ac:dyDescent="0.2">
      <c r="B8" s="30" t="s">
        <v>165</v>
      </c>
      <c r="C8" s="13">
        <v>2645296</v>
      </c>
      <c r="D8" s="13">
        <v>426328</v>
      </c>
      <c r="E8" s="13">
        <v>143779</v>
      </c>
      <c r="F8" s="142">
        <v>1050996</v>
      </c>
      <c r="G8" s="142">
        <f t="shared" si="0"/>
        <v>-1594300</v>
      </c>
      <c r="H8" s="142">
        <f t="shared" si="1"/>
        <v>624668</v>
      </c>
      <c r="I8" s="142">
        <f t="shared" si="2"/>
        <v>907217</v>
      </c>
      <c r="J8" s="147">
        <f t="shared" si="3"/>
        <v>-0.6026924775148037</v>
      </c>
      <c r="K8" s="147">
        <f t="shared" si="4"/>
        <v>1.4652286502411287</v>
      </c>
      <c r="L8" s="143">
        <f t="shared" si="5"/>
        <v>6.3098018486705287</v>
      </c>
      <c r="M8" s="93">
        <f>F8/F6</f>
        <v>0.22342863277525565</v>
      </c>
    </row>
    <row r="9" spans="2:13" ht="13.5" thickBot="1" x14ac:dyDescent="0.25">
      <c r="B9" s="46" t="s">
        <v>166</v>
      </c>
      <c r="C9" s="15">
        <f>C5-C6</f>
        <v>1632190</v>
      </c>
      <c r="D9" s="15">
        <f t="shared" ref="D9" si="6">D5-D6</f>
        <v>233689</v>
      </c>
      <c r="E9" s="15">
        <f>E5-E6</f>
        <v>160029</v>
      </c>
      <c r="F9" s="146">
        <f>F5-F6</f>
        <v>722958</v>
      </c>
      <c r="G9" s="146">
        <f t="shared" si="0"/>
        <v>-909232</v>
      </c>
      <c r="H9" s="146">
        <f t="shared" si="1"/>
        <v>489269</v>
      </c>
      <c r="I9" s="146">
        <f t="shared" si="2"/>
        <v>562929</v>
      </c>
      <c r="J9" s="148">
        <f t="shared" si="3"/>
        <v>-0.55706259687903981</v>
      </c>
      <c r="K9" s="148">
        <f t="shared" si="4"/>
        <v>2.0936757827711188</v>
      </c>
      <c r="L9" s="149">
        <f t="shared" si="5"/>
        <v>3.5176686725530999</v>
      </c>
      <c r="M9" s="95">
        <f>F9/F5</f>
        <v>0.13321741700561074</v>
      </c>
    </row>
    <row r="10" spans="2:13" x14ac:dyDescent="0.2">
      <c r="I10" s="47"/>
      <c r="J10" s="47"/>
    </row>
    <row r="11" spans="2:13" x14ac:dyDescent="0.2">
      <c r="I11" s="47"/>
      <c r="J11" s="47"/>
    </row>
    <row r="13" spans="2:13" ht="18.75" customHeight="1" x14ac:dyDescent="0.2">
      <c r="B13" s="32" t="s">
        <v>93</v>
      </c>
    </row>
    <row r="14" spans="2:13" x14ac:dyDescent="0.2">
      <c r="F14" s="115"/>
    </row>
    <row r="15" spans="2:13" x14ac:dyDescent="0.2">
      <c r="F15" s="115"/>
    </row>
    <row r="16" spans="2:13" x14ac:dyDescent="0.2">
      <c r="F16" s="115"/>
    </row>
    <row r="17" spans="6:6" x14ac:dyDescent="0.2">
      <c r="F17" s="115"/>
    </row>
    <row r="18" spans="6:6" x14ac:dyDescent="0.2">
      <c r="F18" s="115"/>
    </row>
  </sheetData>
  <mergeCells count="1">
    <mergeCell ref="B2:M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2" sqref="B2:M2"/>
    </sheetView>
  </sheetViews>
  <sheetFormatPr defaultRowHeight="15" customHeight="1" x14ac:dyDescent="0.2"/>
  <cols>
    <col min="1" max="1" width="3" customWidth="1"/>
    <col min="2" max="2" width="25.42578125" customWidth="1"/>
    <col min="3" max="13" width="13.42578125" customWidth="1"/>
  </cols>
  <sheetData>
    <row r="1" spans="1:13" ht="22.5" customHeight="1" thickBot="1" x14ac:dyDescent="0.25"/>
    <row r="2" spans="1:13" ht="20.25" customHeight="1" thickBot="1" x14ac:dyDescent="0.25">
      <c r="B2" s="174" t="s">
        <v>172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</row>
    <row r="3" spans="1:13" ht="1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34.5" customHeight="1" x14ac:dyDescent="0.2">
      <c r="A4" s="1"/>
      <c r="B4" s="41" t="s">
        <v>95</v>
      </c>
      <c r="C4" s="145">
        <v>2019</v>
      </c>
      <c r="D4" s="145">
        <v>2020</v>
      </c>
      <c r="E4" s="145">
        <v>2021</v>
      </c>
      <c r="F4" s="145">
        <v>2022</v>
      </c>
      <c r="G4" s="44" t="s">
        <v>203</v>
      </c>
      <c r="H4" s="44" t="s">
        <v>204</v>
      </c>
      <c r="I4" s="44" t="s">
        <v>205</v>
      </c>
      <c r="J4" s="44" t="s">
        <v>206</v>
      </c>
      <c r="K4" s="91" t="s">
        <v>207</v>
      </c>
      <c r="L4" s="72" t="s">
        <v>208</v>
      </c>
      <c r="M4" s="40" t="s">
        <v>157</v>
      </c>
    </row>
    <row r="5" spans="1:13" ht="15" customHeight="1" x14ac:dyDescent="0.2">
      <c r="A5" s="1"/>
      <c r="B5" s="42" t="s">
        <v>1</v>
      </c>
      <c r="C5" s="43">
        <f>'[1]2022'!C4</f>
        <v>7725774</v>
      </c>
      <c r="D5" s="43">
        <f>'[1]2022'!D4</f>
        <v>1513421</v>
      </c>
      <c r="E5" s="43">
        <f>'[1]2022'!E4</f>
        <v>1721242</v>
      </c>
      <c r="F5" s="43">
        <f>'[1]2022'!F4</f>
        <v>4703945</v>
      </c>
      <c r="G5" s="97">
        <f>F5-C5</f>
        <v>-3021829</v>
      </c>
      <c r="H5" s="97">
        <f>F5-D5</f>
        <v>3190524</v>
      </c>
      <c r="I5" s="96">
        <f>F5-E5</f>
        <v>2982703</v>
      </c>
      <c r="J5" s="150">
        <f>F5/C5-1</f>
        <v>-0.39113608552359935</v>
      </c>
      <c r="K5" s="150">
        <f>F5/D5-1</f>
        <v>2.1081536466059343</v>
      </c>
      <c r="L5" s="150">
        <f>F5/E5-1</f>
        <v>1.7328783517948088</v>
      </c>
      <c r="M5" s="151">
        <f>F5/F5</f>
        <v>1</v>
      </c>
    </row>
    <row r="6" spans="1:13" ht="12.75" x14ac:dyDescent="0.2">
      <c r="A6" s="1"/>
      <c r="B6" s="4" t="s">
        <v>132</v>
      </c>
      <c r="C6" s="59">
        <f>'[1]2022'!C6</f>
        <v>6665255</v>
      </c>
      <c r="D6" s="59">
        <f>'[1]2022'!D6</f>
        <v>1296969</v>
      </c>
      <c r="E6" s="59">
        <f>'[1]2022'!E6</f>
        <v>1348199</v>
      </c>
      <c r="F6" s="59">
        <f>'[1]2022'!F6</f>
        <v>3902798</v>
      </c>
      <c r="G6" s="152">
        <f>F6-C6</f>
        <v>-2762457</v>
      </c>
      <c r="H6" s="152">
        <f>F6-D6</f>
        <v>2605829</v>
      </c>
      <c r="I6" s="153">
        <f>F6-E6</f>
        <v>2554599</v>
      </c>
      <c r="J6" s="154">
        <f>F6/C6-1</f>
        <v>-0.41445631112388048</v>
      </c>
      <c r="K6" s="154">
        <f>F6/D6-1</f>
        <v>2.0091682993194131</v>
      </c>
      <c r="L6" s="154">
        <f>F6/E6-1</f>
        <v>1.8948233903155245</v>
      </c>
      <c r="M6" s="57">
        <f>F6/F5</f>
        <v>0.82968614641540239</v>
      </c>
    </row>
    <row r="7" spans="1:13" ht="15" customHeight="1" x14ac:dyDescent="0.2">
      <c r="A7" s="1"/>
      <c r="B7" s="4" t="s">
        <v>96</v>
      </c>
      <c r="C7" s="59">
        <f>'[1]2022'!C66</f>
        <v>61638</v>
      </c>
      <c r="D7" s="59">
        <f>'[1]2022'!D66</f>
        <v>9638</v>
      </c>
      <c r="E7" s="59">
        <f>'[1]2022'!E66</f>
        <v>24242</v>
      </c>
      <c r="F7" s="59">
        <f>'[1]2022'!F66</f>
        <v>45386</v>
      </c>
      <c r="G7" s="152">
        <f t="shared" ref="G7:G10" si="0">F7-C7</f>
        <v>-16252</v>
      </c>
      <c r="H7" s="152">
        <f t="shared" ref="H7:H10" si="1">F7-D7</f>
        <v>35748</v>
      </c>
      <c r="I7" s="153">
        <f t="shared" ref="I7:I10" si="2">F7-E7</f>
        <v>21144</v>
      </c>
      <c r="J7" s="154">
        <f t="shared" ref="J7:J10" si="3">F7/C7-1</f>
        <v>-0.2636685161750868</v>
      </c>
      <c r="K7" s="154">
        <f t="shared" ref="K7:K10" si="4">F7/D7-1</f>
        <v>3.7090682714256067</v>
      </c>
      <c r="L7" s="154">
        <f t="shared" ref="L7:L10" si="5">F7/E7-1</f>
        <v>0.87220526359211292</v>
      </c>
      <c r="M7" s="57">
        <f>F7/F5</f>
        <v>9.6484971656768947E-3</v>
      </c>
    </row>
    <row r="8" spans="1:13" ht="12.75" x14ac:dyDescent="0.2">
      <c r="A8" s="1"/>
      <c r="B8" s="4" t="s">
        <v>69</v>
      </c>
      <c r="C8" s="59">
        <f>'[1]2022'!C114</f>
        <v>337672</v>
      </c>
      <c r="D8" s="59">
        <f>'[1]2022'!D114</f>
        <v>46073</v>
      </c>
      <c r="E8" s="59">
        <f>'[1]2022'!E114</f>
        <v>73480</v>
      </c>
      <c r="F8" s="59">
        <f>'[1]2022'!F114</f>
        <v>235712</v>
      </c>
      <c r="G8" s="152">
        <f t="shared" si="0"/>
        <v>-101960</v>
      </c>
      <c r="H8" s="152">
        <f t="shared" si="1"/>
        <v>189639</v>
      </c>
      <c r="I8" s="153">
        <f t="shared" si="2"/>
        <v>162232</v>
      </c>
      <c r="J8" s="154">
        <f t="shared" si="3"/>
        <v>-0.30194982112819546</v>
      </c>
      <c r="K8" s="154">
        <f t="shared" si="4"/>
        <v>4.1160549562650575</v>
      </c>
      <c r="L8" s="154">
        <f t="shared" si="5"/>
        <v>2.2078388677191074</v>
      </c>
      <c r="M8" s="57">
        <f>F8/F5</f>
        <v>5.0109429425726701E-2</v>
      </c>
    </row>
    <row r="9" spans="1:13" ht="15" customHeight="1" x14ac:dyDescent="0.2">
      <c r="A9" s="1"/>
      <c r="B9" s="4" t="s">
        <v>82</v>
      </c>
      <c r="C9" s="59">
        <f>'[1]2022'!C175</f>
        <v>9383</v>
      </c>
      <c r="D9" s="59">
        <f>'[1]2022'!D175</f>
        <v>2148</v>
      </c>
      <c r="E9" s="59">
        <f>'[1]2022'!E175</f>
        <v>7063</v>
      </c>
      <c r="F9" s="59">
        <f>'[1]2022'!F175</f>
        <v>11287</v>
      </c>
      <c r="G9" s="152">
        <f t="shared" si="0"/>
        <v>1904</v>
      </c>
      <c r="H9" s="152">
        <f t="shared" si="1"/>
        <v>9139</v>
      </c>
      <c r="I9" s="153">
        <f t="shared" si="2"/>
        <v>4224</v>
      </c>
      <c r="J9" s="154">
        <f t="shared" si="3"/>
        <v>0.20292017478418423</v>
      </c>
      <c r="K9" s="154">
        <f t="shared" si="4"/>
        <v>4.2546554934823089</v>
      </c>
      <c r="L9" s="154">
        <f t="shared" si="5"/>
        <v>0.59804615602435218</v>
      </c>
      <c r="M9" s="57">
        <f>F9/F5</f>
        <v>2.3994753340015667E-3</v>
      </c>
    </row>
    <row r="10" spans="1:13" ht="15" customHeight="1" thickBot="1" x14ac:dyDescent="0.25">
      <c r="A10" s="1"/>
      <c r="B10" s="5" t="s">
        <v>78</v>
      </c>
      <c r="C10" s="60">
        <f>'[1]2022'!C160</f>
        <v>156190</v>
      </c>
      <c r="D10" s="60">
        <f>'[1]2022'!D160</f>
        <v>16982</v>
      </c>
      <c r="E10" s="60">
        <f>'[1]2022'!E160</f>
        <v>114471</v>
      </c>
      <c r="F10" s="60">
        <f>'[1]2022'!F160</f>
        <v>208341</v>
      </c>
      <c r="G10" s="155">
        <f t="shared" si="0"/>
        <v>52151</v>
      </c>
      <c r="H10" s="155">
        <f t="shared" si="1"/>
        <v>191359</v>
      </c>
      <c r="I10" s="156">
        <f t="shared" si="2"/>
        <v>93870</v>
      </c>
      <c r="J10" s="157">
        <f t="shared" si="3"/>
        <v>0.33389461553236433</v>
      </c>
      <c r="K10" s="157">
        <f t="shared" si="4"/>
        <v>11.268342951360264</v>
      </c>
      <c r="L10" s="157">
        <f t="shared" si="5"/>
        <v>0.82003302146395152</v>
      </c>
      <c r="M10" s="58">
        <f>F10/F5</f>
        <v>4.4290696426084915E-2</v>
      </c>
    </row>
    <row r="11" spans="1:13" ht="1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3" spans="1:13" ht="22.5" customHeight="1" x14ac:dyDescent="0.2">
      <c r="B13" s="177" t="s">
        <v>93</v>
      </c>
      <c r="C13" s="177"/>
      <c r="D13" s="177"/>
      <c r="E13" s="177"/>
      <c r="F13" s="89"/>
      <c r="G13" s="89"/>
      <c r="H13" s="89"/>
    </row>
    <row r="19" spans="4:12" ht="15" customHeight="1" x14ac:dyDescent="0.2">
      <c r="D19" s="2"/>
      <c r="E19" s="3"/>
      <c r="F19" s="3"/>
      <c r="G19" s="3"/>
      <c r="H19" s="3"/>
      <c r="I19" s="3"/>
      <c r="J19" s="3"/>
      <c r="K19" s="3"/>
      <c r="L19" s="3"/>
    </row>
  </sheetData>
  <mergeCells count="2">
    <mergeCell ref="B2:M2"/>
    <mergeCell ref="B13:E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workbookViewId="0">
      <selection activeCell="B2" sqref="B2:M2"/>
    </sheetView>
  </sheetViews>
  <sheetFormatPr defaultRowHeight="12.75" x14ac:dyDescent="0.2"/>
  <cols>
    <col min="1" max="1" width="2.42578125" customWidth="1"/>
    <col min="2" max="2" width="7.42578125" customWidth="1"/>
    <col min="3" max="3" width="29" customWidth="1"/>
    <col min="4" max="7" width="14.85546875" customWidth="1"/>
    <col min="8" max="13" width="12.85546875" customWidth="1"/>
  </cols>
  <sheetData>
    <row r="1" spans="2:13" ht="21" customHeight="1" thickBot="1" x14ac:dyDescent="0.25"/>
    <row r="2" spans="2:13" ht="25.5" customHeight="1" thickBot="1" x14ac:dyDescent="0.25">
      <c r="B2" s="174" t="s">
        <v>199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</row>
    <row r="3" spans="2:13" ht="13.5" thickBot="1" x14ac:dyDescent="0.25"/>
    <row r="4" spans="2:13" ht="36" customHeight="1" x14ac:dyDescent="0.2">
      <c r="B4" s="85"/>
      <c r="C4" s="44" t="s">
        <v>200</v>
      </c>
      <c r="D4" s="145">
        <v>2019</v>
      </c>
      <c r="E4" s="145">
        <v>2020</v>
      </c>
      <c r="F4" s="145">
        <v>2021</v>
      </c>
      <c r="G4" s="145">
        <v>2022</v>
      </c>
      <c r="H4" s="44" t="s">
        <v>203</v>
      </c>
      <c r="I4" s="44" t="s">
        <v>204</v>
      </c>
      <c r="J4" s="44" t="s">
        <v>205</v>
      </c>
      <c r="K4" s="44" t="s">
        <v>206</v>
      </c>
      <c r="L4" s="91" t="s">
        <v>207</v>
      </c>
      <c r="M4" s="72" t="s">
        <v>208</v>
      </c>
    </row>
    <row r="5" spans="2:13" ht="15" x14ac:dyDescent="0.2">
      <c r="B5" s="80"/>
      <c r="C5" s="81" t="s">
        <v>1</v>
      </c>
      <c r="D5" s="43">
        <f>SUM(D6:D33)</f>
        <v>484996</v>
      </c>
      <c r="E5" s="43">
        <f>SUM(E6:E33)</f>
        <v>70742</v>
      </c>
      <c r="F5" s="43">
        <f>SUM(F6:F33)</f>
        <v>139157</v>
      </c>
      <c r="G5" s="43">
        <f>SUM(G6:G33)</f>
        <v>272916</v>
      </c>
      <c r="H5" s="81">
        <f t="shared" ref="H5" si="0">G5-D5</f>
        <v>-212080</v>
      </c>
      <c r="I5" s="81">
        <f t="shared" ref="I5" si="1">G5-E5</f>
        <v>202174</v>
      </c>
      <c r="J5" s="81">
        <f t="shared" ref="J5" si="2">G5-F5</f>
        <v>133759</v>
      </c>
      <c r="K5" s="105">
        <f t="shared" ref="K5" si="3">G5/D5-1</f>
        <v>-0.43728195696459349</v>
      </c>
      <c r="L5" s="105">
        <f t="shared" ref="L5" si="4">G5/E5-1</f>
        <v>2.8579061943399959</v>
      </c>
      <c r="M5" s="105">
        <f t="shared" ref="M5" si="5">G5/F5-1</f>
        <v>0.96120928160279395</v>
      </c>
    </row>
    <row r="6" spans="2:13" x14ac:dyDescent="0.2">
      <c r="B6" s="75">
        <v>1</v>
      </c>
      <c r="C6" s="82" t="s">
        <v>33</v>
      </c>
      <c r="D6" s="12">
        <v>11962</v>
      </c>
      <c r="E6" s="12">
        <v>1435</v>
      </c>
      <c r="F6" s="12">
        <v>2126</v>
      </c>
      <c r="G6" s="12">
        <v>5376</v>
      </c>
      <c r="H6" s="13">
        <f t="shared" ref="H6" si="6">G6-D6</f>
        <v>-6586</v>
      </c>
      <c r="I6" s="13">
        <f t="shared" ref="I6" si="7">G6-E6</f>
        <v>3941</v>
      </c>
      <c r="J6" s="13">
        <f t="shared" ref="J6" si="8">G6-F6</f>
        <v>3250</v>
      </c>
      <c r="K6" s="31">
        <f t="shared" ref="K6" si="9">G6/D6-1</f>
        <v>-0.55057682661762253</v>
      </c>
      <c r="L6" s="31">
        <f t="shared" ref="L6" si="10">G6/E6-1</f>
        <v>2.7463414634146344</v>
      </c>
      <c r="M6" s="93">
        <f t="shared" ref="M6" si="11">G6/F6-1</f>
        <v>1.528692380056444</v>
      </c>
    </row>
    <row r="7" spans="2:13" x14ac:dyDescent="0.2">
      <c r="B7" s="10">
        <v>2</v>
      </c>
      <c r="C7" s="48" t="s">
        <v>34</v>
      </c>
      <c r="D7" s="12">
        <v>9247</v>
      </c>
      <c r="E7" s="12">
        <v>1028</v>
      </c>
      <c r="F7" s="12">
        <v>2602</v>
      </c>
      <c r="G7" s="12">
        <v>5847</v>
      </c>
      <c r="H7" s="13">
        <f t="shared" ref="H7:H33" si="12">G7-D7</f>
        <v>-3400</v>
      </c>
      <c r="I7" s="13">
        <f t="shared" ref="I7:I33" si="13">G7-E7</f>
        <v>4819</v>
      </c>
      <c r="J7" s="13">
        <f t="shared" ref="J7:J33" si="14">G7-F7</f>
        <v>3245</v>
      </c>
      <c r="K7" s="31">
        <f t="shared" ref="K7:K33" si="15">G7/D7-1</f>
        <v>-0.36768681734616637</v>
      </c>
      <c r="L7" s="31">
        <f t="shared" ref="L7:L33" si="16">G7/E7-1</f>
        <v>4.6877431906614788</v>
      </c>
      <c r="M7" s="93">
        <f t="shared" ref="M7:M33" si="17">G7/F7-1</f>
        <v>1.2471176018447347</v>
      </c>
    </row>
    <row r="8" spans="2:13" x14ac:dyDescent="0.2">
      <c r="B8" s="10">
        <v>3</v>
      </c>
      <c r="C8" s="48" t="s">
        <v>2</v>
      </c>
      <c r="D8" s="12">
        <v>10916</v>
      </c>
      <c r="E8" s="12">
        <v>3871</v>
      </c>
      <c r="F8" s="12">
        <v>3638</v>
      </c>
      <c r="G8" s="12">
        <v>7223</v>
      </c>
      <c r="H8" s="13">
        <f t="shared" si="12"/>
        <v>-3693</v>
      </c>
      <c r="I8" s="13">
        <f t="shared" si="13"/>
        <v>3352</v>
      </c>
      <c r="J8" s="13">
        <f t="shared" si="14"/>
        <v>3585</v>
      </c>
      <c r="K8" s="31">
        <f t="shared" si="15"/>
        <v>-0.33831073653352872</v>
      </c>
      <c r="L8" s="31">
        <f t="shared" si="16"/>
        <v>0.86592611728235602</v>
      </c>
      <c r="M8" s="93">
        <f t="shared" si="17"/>
        <v>0.98543155579989006</v>
      </c>
    </row>
    <row r="9" spans="2:13" x14ac:dyDescent="0.2">
      <c r="B9" s="10">
        <v>4</v>
      </c>
      <c r="C9" s="48" t="s">
        <v>119</v>
      </c>
      <c r="D9" s="12">
        <v>37478</v>
      </c>
      <c r="E9" s="12">
        <v>5625</v>
      </c>
      <c r="F9" s="12">
        <v>7936</v>
      </c>
      <c r="G9" s="12">
        <v>21407</v>
      </c>
      <c r="H9" s="13">
        <f t="shared" si="12"/>
        <v>-16071</v>
      </c>
      <c r="I9" s="13">
        <f t="shared" si="13"/>
        <v>15782</v>
      </c>
      <c r="J9" s="13">
        <f t="shared" si="14"/>
        <v>13471</v>
      </c>
      <c r="K9" s="31">
        <f t="shared" si="15"/>
        <v>-0.42881156945407972</v>
      </c>
      <c r="L9" s="31">
        <f t="shared" si="16"/>
        <v>2.8056888888888887</v>
      </c>
      <c r="M9" s="93">
        <f t="shared" si="17"/>
        <v>1.697454637096774</v>
      </c>
    </row>
    <row r="10" spans="2:13" x14ac:dyDescent="0.2">
      <c r="B10" s="10">
        <v>5</v>
      </c>
      <c r="C10" s="48" t="s">
        <v>35</v>
      </c>
      <c r="D10" s="12">
        <v>89051</v>
      </c>
      <c r="E10" s="12">
        <v>9338</v>
      </c>
      <c r="F10" s="12">
        <v>21194</v>
      </c>
      <c r="G10" s="12">
        <v>48548</v>
      </c>
      <c r="H10" s="13">
        <f t="shared" si="12"/>
        <v>-40503</v>
      </c>
      <c r="I10" s="13">
        <f t="shared" si="13"/>
        <v>39210</v>
      </c>
      <c r="J10" s="13">
        <f t="shared" si="14"/>
        <v>27354</v>
      </c>
      <c r="K10" s="31">
        <f t="shared" si="15"/>
        <v>-0.45482925514592765</v>
      </c>
      <c r="L10" s="31">
        <f t="shared" si="16"/>
        <v>4.1989719426001288</v>
      </c>
      <c r="M10" s="93">
        <f t="shared" si="17"/>
        <v>1.2906482966877419</v>
      </c>
    </row>
    <row r="11" spans="2:13" x14ac:dyDescent="0.2">
      <c r="B11" s="10">
        <v>6</v>
      </c>
      <c r="C11" s="48" t="s">
        <v>12</v>
      </c>
      <c r="D11" s="12">
        <v>6088</v>
      </c>
      <c r="E11" s="12">
        <v>568</v>
      </c>
      <c r="F11" s="12">
        <v>1158</v>
      </c>
      <c r="G11" s="12">
        <v>3103</v>
      </c>
      <c r="H11" s="13">
        <f t="shared" si="12"/>
        <v>-2985</v>
      </c>
      <c r="I11" s="13">
        <f t="shared" si="13"/>
        <v>2535</v>
      </c>
      <c r="J11" s="13">
        <f t="shared" si="14"/>
        <v>1945</v>
      </c>
      <c r="K11" s="31">
        <f t="shared" si="15"/>
        <v>-0.49030880420499345</v>
      </c>
      <c r="L11" s="31">
        <f t="shared" si="16"/>
        <v>4.4630281690140849</v>
      </c>
      <c r="M11" s="93">
        <f t="shared" si="17"/>
        <v>1.6796200345423142</v>
      </c>
    </row>
    <row r="12" spans="2:13" x14ac:dyDescent="0.2">
      <c r="B12" s="10">
        <v>7</v>
      </c>
      <c r="C12" s="48" t="s">
        <v>21</v>
      </c>
      <c r="D12" s="12">
        <v>13710</v>
      </c>
      <c r="E12" s="12">
        <v>1727</v>
      </c>
      <c r="F12" s="12">
        <v>4041</v>
      </c>
      <c r="G12" s="12">
        <v>7704</v>
      </c>
      <c r="H12" s="13">
        <f t="shared" si="12"/>
        <v>-6006</v>
      </c>
      <c r="I12" s="13">
        <f t="shared" si="13"/>
        <v>5977</v>
      </c>
      <c r="J12" s="13">
        <f t="shared" si="14"/>
        <v>3663</v>
      </c>
      <c r="K12" s="31">
        <f t="shared" si="15"/>
        <v>-0.43807439824945293</v>
      </c>
      <c r="L12" s="31">
        <f t="shared" si="16"/>
        <v>3.4609148812970467</v>
      </c>
      <c r="M12" s="93">
        <f t="shared" si="17"/>
        <v>0.90645879732739432</v>
      </c>
    </row>
    <row r="13" spans="2:13" x14ac:dyDescent="0.2">
      <c r="B13" s="10">
        <v>8</v>
      </c>
      <c r="C13" s="48" t="s">
        <v>3</v>
      </c>
      <c r="D13" s="12">
        <v>12482</v>
      </c>
      <c r="E13" s="12">
        <v>2819</v>
      </c>
      <c r="F13" s="12">
        <v>4353</v>
      </c>
      <c r="G13" s="12">
        <v>9263</v>
      </c>
      <c r="H13" s="13">
        <f t="shared" si="12"/>
        <v>-3219</v>
      </c>
      <c r="I13" s="13">
        <f t="shared" si="13"/>
        <v>6444</v>
      </c>
      <c r="J13" s="13">
        <f t="shared" si="14"/>
        <v>4910</v>
      </c>
      <c r="K13" s="31">
        <f t="shared" si="15"/>
        <v>-0.25789136356353148</v>
      </c>
      <c r="L13" s="31">
        <f t="shared" si="16"/>
        <v>2.2859169918410784</v>
      </c>
      <c r="M13" s="93">
        <f t="shared" si="17"/>
        <v>1.1279577303009418</v>
      </c>
    </row>
    <row r="14" spans="2:13" x14ac:dyDescent="0.2">
      <c r="B14" s="75">
        <v>9</v>
      </c>
      <c r="C14" s="48" t="s">
        <v>13</v>
      </c>
      <c r="D14" s="12">
        <v>4903</v>
      </c>
      <c r="E14" s="12">
        <v>707</v>
      </c>
      <c r="F14" s="12">
        <v>1237</v>
      </c>
      <c r="G14" s="12">
        <v>2995</v>
      </c>
      <c r="H14" s="13">
        <f t="shared" si="12"/>
        <v>-1908</v>
      </c>
      <c r="I14" s="13">
        <f t="shared" si="13"/>
        <v>2288</v>
      </c>
      <c r="J14" s="13">
        <f t="shared" si="14"/>
        <v>1758</v>
      </c>
      <c r="K14" s="31">
        <f t="shared" si="15"/>
        <v>-0.38914950030593509</v>
      </c>
      <c r="L14" s="31">
        <f t="shared" si="16"/>
        <v>3.236209335219236</v>
      </c>
      <c r="M14" s="93">
        <f t="shared" si="17"/>
        <v>1.4211802748585285</v>
      </c>
    </row>
    <row r="15" spans="2:13" x14ac:dyDescent="0.2">
      <c r="B15" s="10">
        <v>10</v>
      </c>
      <c r="C15" s="48" t="s">
        <v>23</v>
      </c>
      <c r="D15" s="12">
        <v>21424</v>
      </c>
      <c r="E15" s="12">
        <v>3722</v>
      </c>
      <c r="F15" s="12">
        <v>3803</v>
      </c>
      <c r="G15" s="12">
        <v>9269</v>
      </c>
      <c r="H15" s="13">
        <f t="shared" si="12"/>
        <v>-12155</v>
      </c>
      <c r="I15" s="13">
        <f t="shared" si="13"/>
        <v>5547</v>
      </c>
      <c r="J15" s="13">
        <f t="shared" si="14"/>
        <v>5466</v>
      </c>
      <c r="K15" s="31">
        <f t="shared" si="15"/>
        <v>-0.56735436893203883</v>
      </c>
      <c r="L15" s="31">
        <f t="shared" si="16"/>
        <v>1.4903277807630304</v>
      </c>
      <c r="M15" s="93">
        <f t="shared" si="17"/>
        <v>1.4372863528793056</v>
      </c>
    </row>
    <row r="16" spans="2:13" x14ac:dyDescent="0.2">
      <c r="B16" s="10">
        <v>11</v>
      </c>
      <c r="C16" s="48" t="s">
        <v>42</v>
      </c>
      <c r="D16" s="12">
        <v>2262</v>
      </c>
      <c r="E16" s="12">
        <v>367</v>
      </c>
      <c r="F16" s="12">
        <v>519</v>
      </c>
      <c r="G16" s="12">
        <v>1628</v>
      </c>
      <c r="H16" s="13">
        <f t="shared" si="12"/>
        <v>-634</v>
      </c>
      <c r="I16" s="13">
        <f t="shared" si="13"/>
        <v>1261</v>
      </c>
      <c r="J16" s="13">
        <f t="shared" si="14"/>
        <v>1109</v>
      </c>
      <c r="K16" s="31">
        <f t="shared" si="15"/>
        <v>-0.28028293545534921</v>
      </c>
      <c r="L16" s="31">
        <f t="shared" si="16"/>
        <v>3.4359673024523163</v>
      </c>
      <c r="M16" s="93">
        <f t="shared" si="17"/>
        <v>2.136801541425819</v>
      </c>
    </row>
    <row r="17" spans="2:13" x14ac:dyDescent="0.2">
      <c r="B17" s="10">
        <v>12</v>
      </c>
      <c r="C17" s="48" t="s">
        <v>4</v>
      </c>
      <c r="D17" s="12">
        <v>20514</v>
      </c>
      <c r="E17" s="12">
        <v>3976</v>
      </c>
      <c r="F17" s="12">
        <v>7961</v>
      </c>
      <c r="G17" s="12">
        <v>16496</v>
      </c>
      <c r="H17" s="13">
        <f t="shared" si="12"/>
        <v>-4018</v>
      </c>
      <c r="I17" s="13">
        <f t="shared" si="13"/>
        <v>12520</v>
      </c>
      <c r="J17" s="13">
        <f t="shared" si="14"/>
        <v>8535</v>
      </c>
      <c r="K17" s="31">
        <f t="shared" si="15"/>
        <v>-0.19586623769133271</v>
      </c>
      <c r="L17" s="31">
        <f t="shared" si="16"/>
        <v>3.1488933601609661</v>
      </c>
      <c r="M17" s="93">
        <f t="shared" si="17"/>
        <v>1.0721014947870868</v>
      </c>
    </row>
    <row r="18" spans="2:13" x14ac:dyDescent="0.2">
      <c r="B18" s="10">
        <v>13</v>
      </c>
      <c r="C18" s="48" t="s">
        <v>5</v>
      </c>
      <c r="D18" s="12">
        <v>22381</v>
      </c>
      <c r="E18" s="12">
        <v>4735</v>
      </c>
      <c r="F18" s="12">
        <v>9376</v>
      </c>
      <c r="G18" s="12">
        <v>15467</v>
      </c>
      <c r="H18" s="13">
        <f t="shared" si="12"/>
        <v>-6914</v>
      </c>
      <c r="I18" s="13">
        <f t="shared" si="13"/>
        <v>10732</v>
      </c>
      <c r="J18" s="13">
        <f t="shared" si="14"/>
        <v>6091</v>
      </c>
      <c r="K18" s="31">
        <f t="shared" si="15"/>
        <v>-0.3089227469728788</v>
      </c>
      <c r="L18" s="31">
        <f t="shared" si="16"/>
        <v>2.2665258711721226</v>
      </c>
      <c r="M18" s="93">
        <f t="shared" si="17"/>
        <v>0.6496373720136519</v>
      </c>
    </row>
    <row r="19" spans="2:13" x14ac:dyDescent="0.2">
      <c r="B19" s="10">
        <v>14</v>
      </c>
      <c r="C19" s="48" t="s">
        <v>36</v>
      </c>
      <c r="D19" s="12">
        <v>360</v>
      </c>
      <c r="E19" s="12">
        <v>60</v>
      </c>
      <c r="F19" s="12">
        <v>198</v>
      </c>
      <c r="G19" s="12">
        <v>286</v>
      </c>
      <c r="H19" s="13">
        <f t="shared" si="12"/>
        <v>-74</v>
      </c>
      <c r="I19" s="13">
        <f t="shared" si="13"/>
        <v>226</v>
      </c>
      <c r="J19" s="13">
        <f t="shared" si="14"/>
        <v>88</v>
      </c>
      <c r="K19" s="31">
        <f t="shared" si="15"/>
        <v>-0.2055555555555556</v>
      </c>
      <c r="L19" s="31">
        <f t="shared" si="16"/>
        <v>3.7666666666666666</v>
      </c>
      <c r="M19" s="93">
        <f t="shared" si="17"/>
        <v>0.44444444444444442</v>
      </c>
    </row>
    <row r="20" spans="2:13" x14ac:dyDescent="0.2">
      <c r="B20" s="10">
        <v>15</v>
      </c>
      <c r="C20" s="48" t="s">
        <v>24</v>
      </c>
      <c r="D20" s="12">
        <v>520</v>
      </c>
      <c r="E20" s="12">
        <v>101</v>
      </c>
      <c r="F20" s="12">
        <v>122</v>
      </c>
      <c r="G20" s="12">
        <v>273</v>
      </c>
      <c r="H20" s="13">
        <f t="shared" si="12"/>
        <v>-247</v>
      </c>
      <c r="I20" s="13">
        <f t="shared" si="13"/>
        <v>172</v>
      </c>
      <c r="J20" s="13">
        <f t="shared" si="14"/>
        <v>151</v>
      </c>
      <c r="K20" s="31">
        <f t="shared" si="15"/>
        <v>-0.47499999999999998</v>
      </c>
      <c r="L20" s="31">
        <f t="shared" si="16"/>
        <v>1.7029702970297032</v>
      </c>
      <c r="M20" s="93">
        <f t="shared" si="17"/>
        <v>1.237704918032787</v>
      </c>
    </row>
    <row r="21" spans="2:13" x14ac:dyDescent="0.2">
      <c r="B21" s="10">
        <v>16</v>
      </c>
      <c r="C21" s="48" t="s">
        <v>37</v>
      </c>
      <c r="D21" s="12">
        <v>22908</v>
      </c>
      <c r="E21" s="12">
        <v>2192</v>
      </c>
      <c r="F21" s="12">
        <v>4250</v>
      </c>
      <c r="G21" s="12">
        <v>11379</v>
      </c>
      <c r="H21" s="13">
        <f t="shared" si="12"/>
        <v>-11529</v>
      </c>
      <c r="I21" s="13">
        <f t="shared" si="13"/>
        <v>9187</v>
      </c>
      <c r="J21" s="13">
        <f t="shared" si="14"/>
        <v>7129</v>
      </c>
      <c r="K21" s="31">
        <f t="shared" si="15"/>
        <v>-0.50327396542692515</v>
      </c>
      <c r="L21" s="31">
        <f t="shared" si="16"/>
        <v>4.1911496350364965</v>
      </c>
      <c r="M21" s="93">
        <f t="shared" si="17"/>
        <v>1.6774117647058824</v>
      </c>
    </row>
    <row r="22" spans="2:13" x14ac:dyDescent="0.2">
      <c r="B22" s="75">
        <v>17</v>
      </c>
      <c r="C22" s="48" t="s">
        <v>6</v>
      </c>
      <c r="D22" s="12">
        <v>88300</v>
      </c>
      <c r="E22" s="12">
        <v>10691</v>
      </c>
      <c r="F22" s="12">
        <v>30988</v>
      </c>
      <c r="G22" s="12">
        <v>41917</v>
      </c>
      <c r="H22" s="13">
        <f t="shared" si="12"/>
        <v>-46383</v>
      </c>
      <c r="I22" s="13">
        <f t="shared" si="13"/>
        <v>31226</v>
      </c>
      <c r="J22" s="13">
        <f t="shared" si="14"/>
        <v>10929</v>
      </c>
      <c r="K22" s="31">
        <f t="shared" si="15"/>
        <v>-0.52528878822197056</v>
      </c>
      <c r="L22" s="31">
        <f t="shared" si="16"/>
        <v>2.920774483210177</v>
      </c>
      <c r="M22" s="93">
        <f t="shared" si="17"/>
        <v>0.35268491028785331</v>
      </c>
    </row>
    <row r="23" spans="2:13" x14ac:dyDescent="0.2">
      <c r="B23" s="10">
        <v>18</v>
      </c>
      <c r="C23" s="48" t="s">
        <v>26</v>
      </c>
      <c r="D23" s="12">
        <v>3988</v>
      </c>
      <c r="E23" s="12">
        <v>546</v>
      </c>
      <c r="F23" s="12">
        <v>1152</v>
      </c>
      <c r="G23" s="12">
        <v>2257</v>
      </c>
      <c r="H23" s="13">
        <f t="shared" si="12"/>
        <v>-1731</v>
      </c>
      <c r="I23" s="13">
        <f t="shared" si="13"/>
        <v>1711</v>
      </c>
      <c r="J23" s="13">
        <f t="shared" si="14"/>
        <v>1105</v>
      </c>
      <c r="K23" s="31">
        <f t="shared" si="15"/>
        <v>-0.4340521564694082</v>
      </c>
      <c r="L23" s="31">
        <f t="shared" si="16"/>
        <v>3.1336996336996341</v>
      </c>
      <c r="M23" s="93">
        <f t="shared" si="17"/>
        <v>0.95920138888888884</v>
      </c>
    </row>
    <row r="24" spans="2:13" x14ac:dyDescent="0.2">
      <c r="B24" s="10">
        <v>19</v>
      </c>
      <c r="C24" s="48" t="s">
        <v>7</v>
      </c>
      <c r="D24" s="12">
        <v>6815</v>
      </c>
      <c r="E24" s="12">
        <v>1205</v>
      </c>
      <c r="F24" s="12">
        <v>2248</v>
      </c>
      <c r="G24" s="12">
        <v>4157</v>
      </c>
      <c r="H24" s="13">
        <f t="shared" si="12"/>
        <v>-2658</v>
      </c>
      <c r="I24" s="13">
        <f t="shared" si="13"/>
        <v>2952</v>
      </c>
      <c r="J24" s="13">
        <f t="shared" si="14"/>
        <v>1909</v>
      </c>
      <c r="K24" s="31">
        <f t="shared" si="15"/>
        <v>-0.39002201027146</v>
      </c>
      <c r="L24" s="31">
        <f t="shared" si="16"/>
        <v>2.4497925311203321</v>
      </c>
      <c r="M24" s="93">
        <f t="shared" si="17"/>
        <v>0.84919928825622781</v>
      </c>
    </row>
    <row r="25" spans="2:13" x14ac:dyDescent="0.2">
      <c r="B25" s="10">
        <v>20</v>
      </c>
      <c r="C25" s="48" t="s">
        <v>27</v>
      </c>
      <c r="D25" s="12">
        <v>21150</v>
      </c>
      <c r="E25" s="12">
        <v>3363</v>
      </c>
      <c r="F25" s="12">
        <v>5317</v>
      </c>
      <c r="G25" s="12">
        <v>14890</v>
      </c>
      <c r="H25" s="13">
        <f t="shared" si="12"/>
        <v>-6260</v>
      </c>
      <c r="I25" s="13">
        <f t="shared" si="13"/>
        <v>11527</v>
      </c>
      <c r="J25" s="13">
        <f t="shared" si="14"/>
        <v>9573</v>
      </c>
      <c r="K25" s="31">
        <f t="shared" si="15"/>
        <v>-0.29598108747044916</v>
      </c>
      <c r="L25" s="31">
        <f t="shared" si="16"/>
        <v>3.4275944097531967</v>
      </c>
      <c r="M25" s="93">
        <f t="shared" si="17"/>
        <v>1.8004513823584727</v>
      </c>
    </row>
    <row r="26" spans="2:13" x14ac:dyDescent="0.2">
      <c r="B26" s="10">
        <v>21</v>
      </c>
      <c r="C26" s="48" t="s">
        <v>39</v>
      </c>
      <c r="D26" s="12">
        <v>27952</v>
      </c>
      <c r="E26" s="12">
        <v>5220</v>
      </c>
      <c r="F26" s="12">
        <v>10646</v>
      </c>
      <c r="G26" s="12">
        <v>18060</v>
      </c>
      <c r="H26" s="13">
        <f t="shared" si="12"/>
        <v>-9892</v>
      </c>
      <c r="I26" s="13">
        <f t="shared" si="13"/>
        <v>12840</v>
      </c>
      <c r="J26" s="13">
        <f t="shared" si="14"/>
        <v>7414</v>
      </c>
      <c r="K26" s="31">
        <f t="shared" si="15"/>
        <v>-0.35389238694905556</v>
      </c>
      <c r="L26" s="31">
        <f t="shared" si="16"/>
        <v>2.4597701149425286</v>
      </c>
      <c r="M26" s="93">
        <f t="shared" si="17"/>
        <v>0.69641179785835061</v>
      </c>
    </row>
    <row r="27" spans="2:13" x14ac:dyDescent="0.2">
      <c r="B27" s="10">
        <v>22</v>
      </c>
      <c r="C27" s="48" t="s">
        <v>8</v>
      </c>
      <c r="D27" s="12">
        <v>6689</v>
      </c>
      <c r="E27" s="12">
        <v>1182</v>
      </c>
      <c r="F27" s="12">
        <v>1282</v>
      </c>
      <c r="G27" s="12">
        <v>3508</v>
      </c>
      <c r="H27" s="13">
        <f t="shared" si="12"/>
        <v>-3181</v>
      </c>
      <c r="I27" s="13">
        <f t="shared" si="13"/>
        <v>2326</v>
      </c>
      <c r="J27" s="13">
        <f t="shared" si="14"/>
        <v>2226</v>
      </c>
      <c r="K27" s="31">
        <f t="shared" si="15"/>
        <v>-0.47555688443713562</v>
      </c>
      <c r="L27" s="31">
        <f t="shared" si="16"/>
        <v>1.9678510998307952</v>
      </c>
      <c r="M27" s="93">
        <f t="shared" si="17"/>
        <v>1.7363494539781592</v>
      </c>
    </row>
    <row r="28" spans="2:13" x14ac:dyDescent="0.2">
      <c r="B28" s="10">
        <v>23</v>
      </c>
      <c r="C28" s="48" t="s">
        <v>30</v>
      </c>
      <c r="D28" s="12">
        <v>3335</v>
      </c>
      <c r="E28" s="12">
        <v>360</v>
      </c>
      <c r="F28" s="12">
        <v>874</v>
      </c>
      <c r="G28" s="12">
        <v>1695</v>
      </c>
      <c r="H28" s="13">
        <f t="shared" si="12"/>
        <v>-1640</v>
      </c>
      <c r="I28" s="13">
        <f t="shared" si="13"/>
        <v>1335</v>
      </c>
      <c r="J28" s="13">
        <f t="shared" si="14"/>
        <v>821</v>
      </c>
      <c r="K28" s="31">
        <f t="shared" si="15"/>
        <v>-0.49175412293853071</v>
      </c>
      <c r="L28" s="31">
        <f t="shared" si="16"/>
        <v>3.708333333333333</v>
      </c>
      <c r="M28" s="93">
        <f t="shared" si="17"/>
        <v>0.93935926773455369</v>
      </c>
    </row>
    <row r="29" spans="2:13" x14ac:dyDescent="0.2">
      <c r="B29" s="10">
        <v>24</v>
      </c>
      <c r="C29" s="48" t="s">
        <v>9</v>
      </c>
      <c r="D29" s="12">
        <v>7778</v>
      </c>
      <c r="E29" s="12">
        <v>1028</v>
      </c>
      <c r="F29" s="12">
        <v>3548</v>
      </c>
      <c r="G29" s="12">
        <v>4032</v>
      </c>
      <c r="H29" s="13">
        <f t="shared" si="12"/>
        <v>-3746</v>
      </c>
      <c r="I29" s="13">
        <f t="shared" si="13"/>
        <v>3004</v>
      </c>
      <c r="J29" s="13">
        <f t="shared" si="14"/>
        <v>484</v>
      </c>
      <c r="K29" s="31">
        <f t="shared" si="15"/>
        <v>-0.48161481100539982</v>
      </c>
      <c r="L29" s="31">
        <f t="shared" si="16"/>
        <v>2.9221789883268481</v>
      </c>
      <c r="M29" s="93">
        <f t="shared" si="17"/>
        <v>0.13641488162344984</v>
      </c>
    </row>
    <row r="30" spans="2:13" x14ac:dyDescent="0.2">
      <c r="B30" s="75">
        <v>25</v>
      </c>
      <c r="C30" s="48" t="s">
        <v>16</v>
      </c>
      <c r="D30" s="12">
        <v>5100</v>
      </c>
      <c r="E30" s="12">
        <v>701</v>
      </c>
      <c r="F30" s="12">
        <v>793</v>
      </c>
      <c r="G30" s="12">
        <v>2154</v>
      </c>
      <c r="H30" s="13">
        <f t="shared" si="12"/>
        <v>-2946</v>
      </c>
      <c r="I30" s="13">
        <f t="shared" si="13"/>
        <v>1453</v>
      </c>
      <c r="J30" s="13">
        <f t="shared" si="14"/>
        <v>1361</v>
      </c>
      <c r="K30" s="31">
        <f t="shared" si="15"/>
        <v>-0.5776470588235294</v>
      </c>
      <c r="L30" s="31">
        <f t="shared" si="16"/>
        <v>2.0727532097004278</v>
      </c>
      <c r="M30" s="93">
        <f t="shared" si="17"/>
        <v>1.7162673392181591</v>
      </c>
    </row>
    <row r="31" spans="2:13" x14ac:dyDescent="0.2">
      <c r="B31" s="10">
        <v>26</v>
      </c>
      <c r="C31" s="48" t="s">
        <v>17</v>
      </c>
      <c r="D31" s="12">
        <v>9654</v>
      </c>
      <c r="E31" s="12">
        <v>1452</v>
      </c>
      <c r="F31" s="12">
        <v>1947</v>
      </c>
      <c r="G31" s="12">
        <v>4345</v>
      </c>
      <c r="H31" s="13">
        <f t="shared" si="12"/>
        <v>-5309</v>
      </c>
      <c r="I31" s="13">
        <f t="shared" si="13"/>
        <v>2893</v>
      </c>
      <c r="J31" s="13">
        <f t="shared" si="14"/>
        <v>2398</v>
      </c>
      <c r="K31" s="31">
        <f t="shared" si="15"/>
        <v>-0.54992749119535944</v>
      </c>
      <c r="L31" s="31">
        <f t="shared" si="16"/>
        <v>1.9924242424242422</v>
      </c>
      <c r="M31" s="93">
        <f t="shared" si="17"/>
        <v>1.231638418079096</v>
      </c>
    </row>
    <row r="32" spans="2:13" x14ac:dyDescent="0.2">
      <c r="B32" s="75">
        <v>27</v>
      </c>
      <c r="C32" s="48" t="s">
        <v>197</v>
      </c>
      <c r="D32" s="12">
        <v>16018</v>
      </c>
      <c r="E32" s="12">
        <v>2476</v>
      </c>
      <c r="F32" s="12">
        <v>5316</v>
      </c>
      <c r="G32" s="12">
        <v>8681</v>
      </c>
      <c r="H32" s="13">
        <f t="shared" si="12"/>
        <v>-7337</v>
      </c>
      <c r="I32" s="13">
        <f t="shared" si="13"/>
        <v>6205</v>
      </c>
      <c r="J32" s="13">
        <f t="shared" si="14"/>
        <v>3365</v>
      </c>
      <c r="K32" s="31">
        <f t="shared" si="15"/>
        <v>-0.45804719690348361</v>
      </c>
      <c r="L32" s="31">
        <f t="shared" si="16"/>
        <v>2.5060581583198709</v>
      </c>
      <c r="M32" s="93">
        <f t="shared" si="17"/>
        <v>0.63299473288186614</v>
      </c>
    </row>
    <row r="33" spans="2:13" ht="13.5" thickBot="1" x14ac:dyDescent="0.25">
      <c r="B33" s="11">
        <v>28</v>
      </c>
      <c r="C33" s="84" t="s">
        <v>31</v>
      </c>
      <c r="D33" s="14">
        <v>2011</v>
      </c>
      <c r="E33" s="14">
        <v>247</v>
      </c>
      <c r="F33" s="14">
        <v>532</v>
      </c>
      <c r="G33" s="14">
        <v>956</v>
      </c>
      <c r="H33" s="15">
        <f t="shared" si="12"/>
        <v>-1055</v>
      </c>
      <c r="I33" s="15">
        <f t="shared" si="13"/>
        <v>709</v>
      </c>
      <c r="J33" s="15">
        <f t="shared" si="14"/>
        <v>424</v>
      </c>
      <c r="K33" s="94">
        <f t="shared" si="15"/>
        <v>-0.52461461959224265</v>
      </c>
      <c r="L33" s="94">
        <f t="shared" si="16"/>
        <v>2.8704453441295548</v>
      </c>
      <c r="M33" s="95">
        <f t="shared" si="17"/>
        <v>0.79699248120300759</v>
      </c>
    </row>
    <row r="36" spans="2:13" x14ac:dyDescent="0.2">
      <c r="B36" s="177" t="s">
        <v>93</v>
      </c>
      <c r="C36" s="177"/>
      <c r="D36" s="177"/>
      <c r="E36" s="177"/>
    </row>
  </sheetData>
  <mergeCells count="2">
    <mergeCell ref="B36:E36"/>
    <mergeCell ref="B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workbookViewId="0">
      <selection activeCell="B2" sqref="B2:M2"/>
    </sheetView>
  </sheetViews>
  <sheetFormatPr defaultRowHeight="12.75" x14ac:dyDescent="0.2"/>
  <cols>
    <col min="1" max="1" width="2.5703125" customWidth="1"/>
    <col min="2" max="2" width="24.85546875" customWidth="1"/>
    <col min="3" max="6" width="15.5703125" customWidth="1"/>
    <col min="7" max="13" width="12.5703125" customWidth="1"/>
  </cols>
  <sheetData>
    <row r="1" spans="2:13" ht="21" customHeight="1" thickBot="1" x14ac:dyDescent="0.25"/>
    <row r="2" spans="2:13" ht="25.5" customHeight="1" thickBot="1" x14ac:dyDescent="0.25">
      <c r="B2" s="174" t="s">
        <v>172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</row>
    <row r="3" spans="2:13" ht="13.5" thickBot="1" x14ac:dyDescent="0.25"/>
    <row r="4" spans="2:13" ht="32.25" customHeight="1" x14ac:dyDescent="0.2">
      <c r="B4" s="41" t="s">
        <v>133</v>
      </c>
      <c r="C4" s="145">
        <v>2019</v>
      </c>
      <c r="D4" s="145">
        <v>2020</v>
      </c>
      <c r="E4" s="145">
        <v>2021</v>
      </c>
      <c r="F4" s="145">
        <v>2022</v>
      </c>
      <c r="G4" s="44" t="s">
        <v>203</v>
      </c>
      <c r="H4" s="44" t="s">
        <v>204</v>
      </c>
      <c r="I4" s="44" t="s">
        <v>205</v>
      </c>
      <c r="J4" s="44" t="s">
        <v>206</v>
      </c>
      <c r="K4" s="91" t="s">
        <v>207</v>
      </c>
      <c r="L4" s="72" t="s">
        <v>208</v>
      </c>
      <c r="M4" s="40" t="s">
        <v>157</v>
      </c>
    </row>
    <row r="5" spans="2:13" ht="16.5" customHeight="1" x14ac:dyDescent="0.2">
      <c r="B5" s="16" t="s">
        <v>135</v>
      </c>
      <c r="C5" s="12">
        <v>5775983</v>
      </c>
      <c r="D5" s="12">
        <v>1218259</v>
      </c>
      <c r="E5" s="12">
        <v>826355</v>
      </c>
      <c r="F5" s="12">
        <v>3123238</v>
      </c>
      <c r="G5" s="13">
        <f t="shared" ref="G5" si="0">F5-C5</f>
        <v>-2652745</v>
      </c>
      <c r="H5" s="13">
        <f t="shared" ref="H5" si="1">F5-D5</f>
        <v>1904979</v>
      </c>
      <c r="I5" s="13">
        <f t="shared" ref="I5" si="2">F5-E5</f>
        <v>2296883</v>
      </c>
      <c r="J5" s="31">
        <f t="shared" ref="J5" si="3">F5/C5-1</f>
        <v>-0.45927160796699018</v>
      </c>
      <c r="K5" s="31">
        <f t="shared" ref="K5" si="4">F5/D5-1</f>
        <v>1.5636896587671423</v>
      </c>
      <c r="L5" s="31">
        <f t="shared" ref="L5" si="5">F5/E5-1</f>
        <v>2.7795354296882091</v>
      </c>
      <c r="M5" s="57">
        <f>F5/'2022'!F$4</f>
        <v>0.66396141961693855</v>
      </c>
    </row>
    <row r="6" spans="2:13" ht="17.25" customHeight="1" x14ac:dyDescent="0.2">
      <c r="B6" s="16" t="s">
        <v>134</v>
      </c>
      <c r="C6" s="12">
        <v>1829341</v>
      </c>
      <c r="D6" s="12">
        <v>269193</v>
      </c>
      <c r="E6" s="12">
        <v>877158</v>
      </c>
      <c r="F6" s="12">
        <v>1536316</v>
      </c>
      <c r="G6" s="13">
        <f t="shared" ref="G6:G8" si="6">F6-C6</f>
        <v>-293025</v>
      </c>
      <c r="H6" s="13">
        <f t="shared" ref="H6:H8" si="7">F6-D6</f>
        <v>1267123</v>
      </c>
      <c r="I6" s="13">
        <f t="shared" ref="I6:I8" si="8">F6-E6</f>
        <v>659158</v>
      </c>
      <c r="J6" s="31">
        <f t="shared" ref="J6:J8" si="9">F6/C6-1</f>
        <v>-0.16018063335375965</v>
      </c>
      <c r="K6" s="31">
        <f t="shared" ref="K6:K8" si="10">F6/D6-1</f>
        <v>4.7071171984412672</v>
      </c>
      <c r="L6" s="31">
        <f t="shared" ref="L6:L8" si="11">F6/E6-1</f>
        <v>0.75147008862713438</v>
      </c>
      <c r="M6" s="57">
        <f>F6/'2022'!F$4</f>
        <v>0.32660160779941094</v>
      </c>
    </row>
    <row r="7" spans="2:13" ht="16.5" customHeight="1" x14ac:dyDescent="0.2">
      <c r="B7" s="16" t="s">
        <v>137</v>
      </c>
      <c r="C7" s="12">
        <v>79902</v>
      </c>
      <c r="D7" s="12">
        <v>12640</v>
      </c>
      <c r="E7" s="12">
        <v>10879</v>
      </c>
      <c r="F7" s="12">
        <v>26355</v>
      </c>
      <c r="G7" s="13">
        <f t="shared" si="6"/>
        <v>-53547</v>
      </c>
      <c r="H7" s="13">
        <f t="shared" si="7"/>
        <v>13715</v>
      </c>
      <c r="I7" s="13">
        <f t="shared" si="8"/>
        <v>15476</v>
      </c>
      <c r="J7" s="31">
        <f t="shared" si="9"/>
        <v>-0.67015844409401515</v>
      </c>
      <c r="K7" s="31">
        <f t="shared" si="10"/>
        <v>1.0850474683544302</v>
      </c>
      <c r="L7" s="31">
        <f t="shared" si="11"/>
        <v>1.422557220332751</v>
      </c>
      <c r="M7" s="57">
        <f>F7/'2022'!F$4</f>
        <v>5.6027440797033132E-3</v>
      </c>
    </row>
    <row r="8" spans="2:13" ht="13.5" thickBot="1" x14ac:dyDescent="0.25">
      <c r="B8" s="17" t="s">
        <v>136</v>
      </c>
      <c r="C8" s="14">
        <v>40548</v>
      </c>
      <c r="D8" s="14">
        <v>13329</v>
      </c>
      <c r="E8" s="14">
        <v>6850</v>
      </c>
      <c r="F8" s="14">
        <v>18036</v>
      </c>
      <c r="G8" s="15">
        <f t="shared" si="6"/>
        <v>-22512</v>
      </c>
      <c r="H8" s="15">
        <f t="shared" si="7"/>
        <v>4707</v>
      </c>
      <c r="I8" s="15">
        <f t="shared" si="8"/>
        <v>11186</v>
      </c>
      <c r="J8" s="94">
        <f t="shared" si="9"/>
        <v>-0.55519384433264274</v>
      </c>
      <c r="K8" s="94">
        <f t="shared" si="10"/>
        <v>0.35313977042538824</v>
      </c>
      <c r="L8" s="94">
        <f t="shared" si="11"/>
        <v>1.6329927007299272</v>
      </c>
      <c r="M8" s="58">
        <f>F8/'2022'!F$4</f>
        <v>3.8342285039472189E-3</v>
      </c>
    </row>
    <row r="11" spans="2:13" ht="21.75" customHeight="1" x14ac:dyDescent="0.2">
      <c r="B11" s="177" t="s">
        <v>93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</row>
  </sheetData>
  <mergeCells count="2">
    <mergeCell ref="B2:M2"/>
    <mergeCell ref="B11:L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workbookViewId="0">
      <selection activeCell="B2" sqref="B2:M2"/>
    </sheetView>
  </sheetViews>
  <sheetFormatPr defaultRowHeight="12.75" x14ac:dyDescent="0.2"/>
  <cols>
    <col min="1" max="1" width="9.42578125" customWidth="1"/>
    <col min="2" max="2" width="28.28515625" customWidth="1"/>
    <col min="3" max="6" width="15" customWidth="1"/>
    <col min="7" max="13" width="12.85546875" customWidth="1"/>
  </cols>
  <sheetData>
    <row r="1" spans="2:13" ht="21" customHeight="1" thickBot="1" x14ac:dyDescent="0.25"/>
    <row r="2" spans="2:13" ht="21.75" customHeight="1" thickBot="1" x14ac:dyDescent="0.25">
      <c r="B2" s="178" t="s">
        <v>172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2:13" ht="15.75" thickBot="1" x14ac:dyDescent="0.25">
      <c r="B3" s="21"/>
      <c r="C3" s="21"/>
      <c r="D3" s="21"/>
      <c r="E3" s="87"/>
      <c r="F3" s="90"/>
      <c r="G3" s="90"/>
      <c r="H3" s="90"/>
      <c r="I3" s="87"/>
      <c r="J3" s="87"/>
      <c r="K3" s="21"/>
      <c r="L3" s="21"/>
    </row>
    <row r="4" spans="2:13" ht="36" customHeight="1" x14ac:dyDescent="0.2">
      <c r="B4" s="114" t="s">
        <v>154</v>
      </c>
      <c r="C4" s="145">
        <v>2019</v>
      </c>
      <c r="D4" s="145">
        <v>2020</v>
      </c>
      <c r="E4" s="145">
        <v>2021</v>
      </c>
      <c r="F4" s="145">
        <v>2022</v>
      </c>
      <c r="G4" s="44" t="s">
        <v>203</v>
      </c>
      <c r="H4" s="44" t="s">
        <v>204</v>
      </c>
      <c r="I4" s="44" t="s">
        <v>205</v>
      </c>
      <c r="J4" s="44" t="s">
        <v>206</v>
      </c>
      <c r="K4" s="44" t="s">
        <v>207</v>
      </c>
      <c r="L4" s="77" t="s">
        <v>208</v>
      </c>
      <c r="M4" s="108" t="s">
        <v>157</v>
      </c>
    </row>
    <row r="5" spans="2:13" x14ac:dyDescent="0.2">
      <c r="B5" s="19" t="s">
        <v>146</v>
      </c>
      <c r="C5" s="12">
        <v>1355489</v>
      </c>
      <c r="D5" s="12">
        <v>278477</v>
      </c>
      <c r="E5" s="12">
        <v>253859</v>
      </c>
      <c r="F5" s="12">
        <v>1059151</v>
      </c>
      <c r="G5" s="83">
        <f t="shared" ref="G5" si="0">F5-C5</f>
        <v>-296338</v>
      </c>
      <c r="H5" s="83">
        <f t="shared" ref="H5" si="1">F5-D5</f>
        <v>780674</v>
      </c>
      <c r="I5" s="83">
        <f t="shared" ref="I5" si="2">F5-E5</f>
        <v>805292</v>
      </c>
      <c r="J5" s="106">
        <f t="shared" ref="J5" si="3">F5/C5-1</f>
        <v>-0.21862073391964076</v>
      </c>
      <c r="K5" s="106">
        <f t="shared" ref="K5" si="4">F5/D5-1</f>
        <v>2.8033697576460535</v>
      </c>
      <c r="L5" s="106">
        <f t="shared" ref="L5" si="5">F5/E5-1</f>
        <v>3.1722018916012429</v>
      </c>
      <c r="M5" s="107">
        <f>F5/'2022'!F$4</f>
        <v>0.22516228399779334</v>
      </c>
    </row>
    <row r="6" spans="2:13" x14ac:dyDescent="0.2">
      <c r="B6" s="18" t="s">
        <v>139</v>
      </c>
      <c r="C6" s="112">
        <v>1355626</v>
      </c>
      <c r="D6" s="112">
        <v>202632</v>
      </c>
      <c r="E6" s="12">
        <v>568149</v>
      </c>
      <c r="F6" s="12">
        <v>1040729</v>
      </c>
      <c r="G6" s="13">
        <f t="shared" ref="G6:G25" si="6">F6-C6</f>
        <v>-314897</v>
      </c>
      <c r="H6" s="13">
        <f t="shared" ref="H6:H25" si="7">F6-D6</f>
        <v>838097</v>
      </c>
      <c r="I6" s="13">
        <f t="shared" ref="I6:I25" si="8">F6-E6</f>
        <v>472580</v>
      </c>
      <c r="J6" s="31">
        <f t="shared" ref="J6:J25" si="9">F6/C6-1</f>
        <v>-0.23228899416210669</v>
      </c>
      <c r="K6" s="31">
        <f t="shared" ref="K6:K25" si="10">F6/D6-1</f>
        <v>4.136054522484109</v>
      </c>
      <c r="L6" s="31">
        <f t="shared" ref="L6:L22" si="11">F6/E6-1</f>
        <v>0.83178884412363652</v>
      </c>
      <c r="M6" s="107">
        <f>F6/'2022'!F$4</f>
        <v>0.22124599671127107</v>
      </c>
    </row>
    <row r="7" spans="2:13" x14ac:dyDescent="0.2">
      <c r="B7" s="18" t="s">
        <v>142</v>
      </c>
      <c r="C7" s="112">
        <v>1256631</v>
      </c>
      <c r="D7" s="112">
        <v>273553</v>
      </c>
      <c r="E7" s="12">
        <v>220788</v>
      </c>
      <c r="F7" s="12">
        <v>844115</v>
      </c>
      <c r="G7" s="13">
        <f t="shared" si="6"/>
        <v>-412516</v>
      </c>
      <c r="H7" s="13">
        <f t="shared" si="7"/>
        <v>570562</v>
      </c>
      <c r="I7" s="13">
        <f t="shared" si="8"/>
        <v>623327</v>
      </c>
      <c r="J7" s="31">
        <f t="shared" si="9"/>
        <v>-0.32827138595180283</v>
      </c>
      <c r="K7" s="31">
        <f t="shared" si="10"/>
        <v>2.0857457238633828</v>
      </c>
      <c r="L7" s="31">
        <f t="shared" si="11"/>
        <v>2.8231923836440385</v>
      </c>
      <c r="M7" s="107">
        <f>F7/'2022'!F$4</f>
        <v>0.1794483141278225</v>
      </c>
    </row>
    <row r="8" spans="2:13" x14ac:dyDescent="0.2">
      <c r="B8" s="19" t="s">
        <v>144</v>
      </c>
      <c r="C8" s="112">
        <v>1211590</v>
      </c>
      <c r="D8" s="112">
        <v>184388</v>
      </c>
      <c r="E8" s="12">
        <v>125047</v>
      </c>
      <c r="F8" s="12">
        <v>704560</v>
      </c>
      <c r="G8" s="13">
        <f t="shared" si="6"/>
        <v>-507030</v>
      </c>
      <c r="H8" s="13">
        <f t="shared" si="7"/>
        <v>520172</v>
      </c>
      <c r="I8" s="13">
        <f t="shared" si="8"/>
        <v>579513</v>
      </c>
      <c r="J8" s="31">
        <f t="shared" si="9"/>
        <v>-0.4184831502405929</v>
      </c>
      <c r="K8" s="31">
        <f t="shared" si="10"/>
        <v>2.8210729548560645</v>
      </c>
      <c r="L8" s="31">
        <f t="shared" si="11"/>
        <v>4.6343614800834887</v>
      </c>
      <c r="M8" s="107">
        <f>F8/'2022'!F$4</f>
        <v>0.14978066282662744</v>
      </c>
    </row>
    <row r="9" spans="2:13" x14ac:dyDescent="0.2">
      <c r="B9" s="19" t="s">
        <v>156</v>
      </c>
      <c r="C9" s="112">
        <v>258159</v>
      </c>
      <c r="D9" s="112">
        <v>19868</v>
      </c>
      <c r="E9" s="12">
        <v>221853</v>
      </c>
      <c r="F9" s="12">
        <v>264021</v>
      </c>
      <c r="G9" s="13">
        <f t="shared" si="6"/>
        <v>5862</v>
      </c>
      <c r="H9" s="13">
        <f t="shared" si="7"/>
        <v>244153</v>
      </c>
      <c r="I9" s="13">
        <f t="shared" si="8"/>
        <v>42168</v>
      </c>
      <c r="J9" s="31">
        <f t="shared" si="9"/>
        <v>2.2706936422902224E-2</v>
      </c>
      <c r="K9" s="31">
        <f t="shared" si="10"/>
        <v>12.288755788202135</v>
      </c>
      <c r="L9" s="31">
        <f t="shared" si="11"/>
        <v>0.19007180430284909</v>
      </c>
      <c r="M9" s="107">
        <f>F9/'2022'!F$4</f>
        <v>5.612756951877626E-2</v>
      </c>
    </row>
    <row r="10" spans="2:13" x14ac:dyDescent="0.2">
      <c r="B10" s="19" t="s">
        <v>138</v>
      </c>
      <c r="C10" s="112">
        <v>215556</v>
      </c>
      <c r="D10" s="112">
        <v>46693</v>
      </c>
      <c r="E10" s="12">
        <v>87156</v>
      </c>
      <c r="F10" s="12">
        <v>231566</v>
      </c>
      <c r="G10" s="13">
        <f t="shared" si="6"/>
        <v>16010</v>
      </c>
      <c r="H10" s="13">
        <f t="shared" si="7"/>
        <v>184873</v>
      </c>
      <c r="I10" s="13">
        <f t="shared" si="8"/>
        <v>144410</v>
      </c>
      <c r="J10" s="31">
        <f t="shared" si="9"/>
        <v>7.4273042735994332E-2</v>
      </c>
      <c r="K10" s="31">
        <f t="shared" si="10"/>
        <v>3.9593300923050565</v>
      </c>
      <c r="L10" s="31">
        <f t="shared" si="11"/>
        <v>1.6569140391940889</v>
      </c>
      <c r="M10" s="107">
        <f>F10/'2022'!F$4</f>
        <v>4.9228041569363584E-2</v>
      </c>
    </row>
    <row r="11" spans="2:13" x14ac:dyDescent="0.2">
      <c r="B11" s="19" t="s">
        <v>147</v>
      </c>
      <c r="C11" s="112">
        <v>1235802</v>
      </c>
      <c r="D11" s="112">
        <v>301033</v>
      </c>
      <c r="E11" s="12">
        <v>111744</v>
      </c>
      <c r="F11" s="12">
        <v>147873</v>
      </c>
      <c r="G11" s="13">
        <f t="shared" si="6"/>
        <v>-1087929</v>
      </c>
      <c r="H11" s="13">
        <f t="shared" si="7"/>
        <v>-153160</v>
      </c>
      <c r="I11" s="13">
        <f t="shared" si="8"/>
        <v>36129</v>
      </c>
      <c r="J11" s="31">
        <f t="shared" si="9"/>
        <v>-0.88034248204809507</v>
      </c>
      <c r="K11" s="31">
        <f t="shared" si="10"/>
        <v>-0.50878142927851766</v>
      </c>
      <c r="L11" s="31">
        <f t="shared" si="11"/>
        <v>0.32331937285223367</v>
      </c>
      <c r="M11" s="107">
        <f>F11/'2022'!F$4</f>
        <v>3.1435954289431529E-2</v>
      </c>
    </row>
    <row r="12" spans="2:13" x14ac:dyDescent="0.2">
      <c r="B12" s="19" t="s">
        <v>186</v>
      </c>
      <c r="C12" s="112">
        <v>97911</v>
      </c>
      <c r="D12" s="112">
        <v>29911</v>
      </c>
      <c r="E12" s="12">
        <v>28511</v>
      </c>
      <c r="F12" s="12">
        <v>126707</v>
      </c>
      <c r="G12" s="13">
        <f t="shared" si="6"/>
        <v>28796</v>
      </c>
      <c r="H12" s="13">
        <f t="shared" si="7"/>
        <v>96796</v>
      </c>
      <c r="I12" s="13">
        <f t="shared" si="8"/>
        <v>98196</v>
      </c>
      <c r="J12" s="31">
        <f t="shared" si="9"/>
        <v>0.29410382898754994</v>
      </c>
      <c r="K12" s="31">
        <f t="shared" si="10"/>
        <v>3.2361338637959278</v>
      </c>
      <c r="L12" s="31">
        <f t="shared" si="11"/>
        <v>3.4441443653326784</v>
      </c>
      <c r="M12" s="107">
        <f>F12/'2022'!F$4</f>
        <v>2.6936326849059673E-2</v>
      </c>
    </row>
    <row r="13" spans="2:13" x14ac:dyDescent="0.2">
      <c r="B13" s="19" t="s">
        <v>143</v>
      </c>
      <c r="C13" s="112">
        <v>167157</v>
      </c>
      <c r="D13" s="112">
        <v>48244</v>
      </c>
      <c r="E13" s="12">
        <v>26808</v>
      </c>
      <c r="F13" s="12">
        <v>118367</v>
      </c>
      <c r="G13" s="13">
        <f t="shared" si="6"/>
        <v>-48790</v>
      </c>
      <c r="H13" s="13">
        <f t="shared" si="7"/>
        <v>70123</v>
      </c>
      <c r="I13" s="13">
        <f t="shared" si="8"/>
        <v>91559</v>
      </c>
      <c r="J13" s="31">
        <f t="shared" si="9"/>
        <v>-0.29188128525876866</v>
      </c>
      <c r="K13" s="31">
        <f t="shared" si="10"/>
        <v>1.4535071718762955</v>
      </c>
      <c r="L13" s="31">
        <f t="shared" si="11"/>
        <v>3.4153610862429122</v>
      </c>
      <c r="M13" s="107">
        <f>F13/'2022'!F$4</f>
        <v>2.5163346935391465E-2</v>
      </c>
    </row>
    <row r="14" spans="2:13" x14ac:dyDescent="0.2">
      <c r="B14" s="19" t="s">
        <v>141</v>
      </c>
      <c r="C14" s="112">
        <v>69835</v>
      </c>
      <c r="D14" s="112">
        <v>12701</v>
      </c>
      <c r="E14" s="12">
        <v>17791</v>
      </c>
      <c r="F14" s="12">
        <v>42374</v>
      </c>
      <c r="G14" s="13">
        <f t="shared" si="6"/>
        <v>-27461</v>
      </c>
      <c r="H14" s="13">
        <f t="shared" si="7"/>
        <v>29673</v>
      </c>
      <c r="I14" s="13">
        <f t="shared" si="8"/>
        <v>24583</v>
      </c>
      <c r="J14" s="31">
        <f t="shared" si="9"/>
        <v>-0.39322689195961913</v>
      </c>
      <c r="K14" s="31">
        <f t="shared" si="10"/>
        <v>2.3362727344303598</v>
      </c>
      <c r="L14" s="31">
        <f t="shared" si="11"/>
        <v>1.3817660614917653</v>
      </c>
      <c r="M14" s="107">
        <f>F14/'2022'!F$4</f>
        <v>9.008183556567944E-3</v>
      </c>
    </row>
    <row r="15" spans="2:13" x14ac:dyDescent="0.2">
      <c r="B15" s="19" t="s">
        <v>202</v>
      </c>
      <c r="C15" s="112">
        <v>219626</v>
      </c>
      <c r="D15" s="112">
        <v>39838</v>
      </c>
      <c r="E15" s="12">
        <v>8312</v>
      </c>
      <c r="F15" s="12">
        <v>40886</v>
      </c>
      <c r="G15" s="13">
        <f t="shared" si="6"/>
        <v>-178740</v>
      </c>
      <c r="H15" s="13">
        <f t="shared" si="7"/>
        <v>1048</v>
      </c>
      <c r="I15" s="13">
        <f t="shared" si="8"/>
        <v>32574</v>
      </c>
      <c r="J15" s="31">
        <f t="shared" si="9"/>
        <v>-0.81383807017384102</v>
      </c>
      <c r="K15" s="31">
        <f t="shared" si="10"/>
        <v>2.6306541493046787E-2</v>
      </c>
      <c r="L15" s="31">
        <f t="shared" si="11"/>
        <v>3.9189124157844084</v>
      </c>
      <c r="M15" s="107">
        <f>F15/'2022'!F$4</f>
        <v>8.6918533273667095E-3</v>
      </c>
    </row>
    <row r="16" spans="2:13" x14ac:dyDescent="0.2">
      <c r="B16" s="19" t="s">
        <v>149</v>
      </c>
      <c r="C16" s="112">
        <v>92089</v>
      </c>
      <c r="D16" s="112">
        <v>35338</v>
      </c>
      <c r="E16" s="12">
        <v>33495</v>
      </c>
      <c r="F16" s="12">
        <v>39121</v>
      </c>
      <c r="G16" s="13">
        <f t="shared" si="6"/>
        <v>-52968</v>
      </c>
      <c r="H16" s="13">
        <f t="shared" si="7"/>
        <v>3783</v>
      </c>
      <c r="I16" s="13">
        <f t="shared" si="8"/>
        <v>5626</v>
      </c>
      <c r="J16" s="31">
        <f t="shared" si="9"/>
        <v>-0.57518270368882285</v>
      </c>
      <c r="K16" s="31">
        <f t="shared" si="10"/>
        <v>0.107051898805818</v>
      </c>
      <c r="L16" s="31">
        <f t="shared" si="11"/>
        <v>0.16796536796536787</v>
      </c>
      <c r="M16" s="107">
        <f>F16/'2022'!F$4</f>
        <v>8.3166363552294939E-3</v>
      </c>
    </row>
    <row r="17" spans="2:13" x14ac:dyDescent="0.2">
      <c r="B17" s="19" t="s">
        <v>151</v>
      </c>
      <c r="C17" s="112">
        <v>32652</v>
      </c>
      <c r="D17" s="112">
        <v>2360</v>
      </c>
      <c r="E17" s="12">
        <v>8486</v>
      </c>
      <c r="F17" s="12">
        <v>24172</v>
      </c>
      <c r="G17" s="13">
        <f t="shared" si="6"/>
        <v>-8480</v>
      </c>
      <c r="H17" s="13">
        <f t="shared" si="7"/>
        <v>21812</v>
      </c>
      <c r="I17" s="13">
        <f t="shared" si="8"/>
        <v>15686</v>
      </c>
      <c r="J17" s="31">
        <f t="shared" si="9"/>
        <v>-0.25970844052431707</v>
      </c>
      <c r="K17" s="31">
        <f t="shared" si="10"/>
        <v>9.2423728813559318</v>
      </c>
      <c r="L17" s="31">
        <f t="shared" si="11"/>
        <v>1.8484562809333021</v>
      </c>
      <c r="M17" s="107">
        <f>F17/'2022'!F$4</f>
        <v>5.1386655243630614E-3</v>
      </c>
    </row>
    <row r="18" spans="2:13" x14ac:dyDescent="0.2">
      <c r="B18" s="19" t="s">
        <v>153</v>
      </c>
      <c r="C18" s="112">
        <v>19362</v>
      </c>
      <c r="D18" s="112">
        <v>5271</v>
      </c>
      <c r="E18" s="12">
        <v>3164</v>
      </c>
      <c r="F18" s="12">
        <v>9006</v>
      </c>
      <c r="G18" s="13">
        <f t="shared" si="6"/>
        <v>-10356</v>
      </c>
      <c r="H18" s="13">
        <f t="shared" si="7"/>
        <v>3735</v>
      </c>
      <c r="I18" s="13">
        <f t="shared" si="8"/>
        <v>5842</v>
      </c>
      <c r="J18" s="31">
        <f t="shared" si="9"/>
        <v>-0.53486210102262155</v>
      </c>
      <c r="K18" s="31">
        <f t="shared" si="10"/>
        <v>0.70859419464997164</v>
      </c>
      <c r="L18" s="31">
        <f t="shared" si="11"/>
        <v>1.8463969658659924</v>
      </c>
      <c r="M18" s="107">
        <f>F18/'2022'!F$4</f>
        <v>1.9145632017381156E-3</v>
      </c>
    </row>
    <row r="19" spans="2:13" x14ac:dyDescent="0.2">
      <c r="B19" s="19" t="s">
        <v>201</v>
      </c>
      <c r="C19" s="112">
        <v>19291</v>
      </c>
      <c r="D19" s="112">
        <v>7534</v>
      </c>
      <c r="E19" s="12">
        <v>3626</v>
      </c>
      <c r="F19" s="12">
        <v>7689</v>
      </c>
      <c r="G19" s="13">
        <f t="shared" si="6"/>
        <v>-11602</v>
      </c>
      <c r="H19" s="13">
        <f t="shared" si="7"/>
        <v>155</v>
      </c>
      <c r="I19" s="13">
        <f t="shared" si="8"/>
        <v>4063</v>
      </c>
      <c r="J19" s="31">
        <f t="shared" si="9"/>
        <v>-0.60142035145922967</v>
      </c>
      <c r="K19" s="31">
        <f t="shared" si="10"/>
        <v>2.0573400584019019E-2</v>
      </c>
      <c r="L19" s="31">
        <f t="shared" si="11"/>
        <v>1.1205184776613346</v>
      </c>
      <c r="M19" s="107">
        <f>F19/'2022'!F$4</f>
        <v>1.6345854383926683E-3</v>
      </c>
    </row>
    <row r="20" spans="2:13" x14ac:dyDescent="0.2">
      <c r="B20" s="19" t="s">
        <v>152</v>
      </c>
      <c r="C20" s="112">
        <v>1895</v>
      </c>
      <c r="D20" s="112">
        <v>524</v>
      </c>
      <c r="E20" s="12">
        <v>60</v>
      </c>
      <c r="F20" s="12">
        <v>1341</v>
      </c>
      <c r="G20" s="13">
        <f t="shared" si="6"/>
        <v>-554</v>
      </c>
      <c r="H20" s="13">
        <f t="shared" si="7"/>
        <v>817</v>
      </c>
      <c r="I20" s="13">
        <f t="shared" si="8"/>
        <v>1281</v>
      </c>
      <c r="J20" s="31">
        <f t="shared" si="9"/>
        <v>-0.2923482849604222</v>
      </c>
      <c r="K20" s="31">
        <f t="shared" si="10"/>
        <v>1.5591603053435112</v>
      </c>
      <c r="L20" s="31">
        <f t="shared" si="11"/>
        <v>21.35</v>
      </c>
      <c r="M20" s="107">
        <f>F20/'2022'!F$4</f>
        <v>2.8507986381643493E-4</v>
      </c>
    </row>
    <row r="21" spans="2:13" x14ac:dyDescent="0.2">
      <c r="B21" s="19" t="s">
        <v>150</v>
      </c>
      <c r="C21" s="112">
        <v>46677</v>
      </c>
      <c r="D21" s="112">
        <v>9343</v>
      </c>
      <c r="E21" s="12">
        <v>1147</v>
      </c>
      <c r="F21" s="12">
        <v>1159</v>
      </c>
      <c r="G21" s="13">
        <f t="shared" si="6"/>
        <v>-45518</v>
      </c>
      <c r="H21" s="13">
        <f t="shared" si="7"/>
        <v>-8184</v>
      </c>
      <c r="I21" s="13">
        <f t="shared" si="8"/>
        <v>12</v>
      </c>
      <c r="J21" s="31">
        <f t="shared" si="9"/>
        <v>-0.97516978383357966</v>
      </c>
      <c r="K21" s="31">
        <f t="shared" si="10"/>
        <v>-0.87594990902279779</v>
      </c>
      <c r="L21" s="31">
        <f t="shared" si="11"/>
        <v>1.0462074978204061E-2</v>
      </c>
      <c r="M21" s="107">
        <f>F21/'2022'!F$4</f>
        <v>2.4638893524477859E-4</v>
      </c>
    </row>
    <row r="22" spans="2:13" x14ac:dyDescent="0.2">
      <c r="B22" s="19" t="s">
        <v>167</v>
      </c>
      <c r="C22" s="112">
        <v>573</v>
      </c>
      <c r="D22" s="112">
        <v>937</v>
      </c>
      <c r="E22" s="12">
        <v>1246</v>
      </c>
      <c r="F22" s="12">
        <v>1024</v>
      </c>
      <c r="G22" s="13">
        <f t="shared" si="6"/>
        <v>451</v>
      </c>
      <c r="H22" s="13">
        <f t="shared" si="7"/>
        <v>87</v>
      </c>
      <c r="I22" s="13">
        <f t="shared" si="8"/>
        <v>-222</v>
      </c>
      <c r="J22" s="31">
        <f t="shared" si="9"/>
        <v>0.78708551483420597</v>
      </c>
      <c r="K22" s="31">
        <f t="shared" si="10"/>
        <v>9.2849519743863462E-2</v>
      </c>
      <c r="L22" s="31">
        <f t="shared" si="11"/>
        <v>-0.1781701444622793</v>
      </c>
      <c r="M22" s="107">
        <f>F22/'2022'!F$4</f>
        <v>2.1768962009547307E-4</v>
      </c>
    </row>
    <row r="23" spans="2:13" x14ac:dyDescent="0.2">
      <c r="B23" s="19" t="s">
        <v>140</v>
      </c>
      <c r="C23" s="112">
        <v>133</v>
      </c>
      <c r="D23" s="112">
        <v>11</v>
      </c>
      <c r="E23" s="12">
        <v>0</v>
      </c>
      <c r="F23" s="12">
        <v>84</v>
      </c>
      <c r="G23" s="13">
        <f t="shared" si="6"/>
        <v>-49</v>
      </c>
      <c r="H23" s="13">
        <f t="shared" si="7"/>
        <v>73</v>
      </c>
      <c r="I23" s="13">
        <f t="shared" si="8"/>
        <v>84</v>
      </c>
      <c r="J23" s="31">
        <f t="shared" si="9"/>
        <v>-0.36842105263157898</v>
      </c>
      <c r="K23" s="31">
        <f t="shared" si="10"/>
        <v>6.6363636363636367</v>
      </c>
      <c r="L23" s="31">
        <v>0</v>
      </c>
      <c r="M23" s="107">
        <f>F23/'2022'!F$4</f>
        <v>1.7857351648456775E-5</v>
      </c>
    </row>
    <row r="24" spans="2:13" x14ac:dyDescent="0.2">
      <c r="B24" s="19" t="s">
        <v>148</v>
      </c>
      <c r="C24" s="112">
        <v>69403</v>
      </c>
      <c r="D24" s="112">
        <v>14691</v>
      </c>
      <c r="E24" s="12">
        <v>0</v>
      </c>
      <c r="F24" s="12">
        <v>0</v>
      </c>
      <c r="G24" s="13">
        <f t="shared" si="6"/>
        <v>-69403</v>
      </c>
      <c r="H24" s="13">
        <f t="shared" si="7"/>
        <v>-14691</v>
      </c>
      <c r="I24" s="13">
        <f t="shared" si="8"/>
        <v>0</v>
      </c>
      <c r="J24" s="31">
        <f t="shared" si="9"/>
        <v>-1</v>
      </c>
      <c r="K24" s="31">
        <f t="shared" si="10"/>
        <v>-1</v>
      </c>
      <c r="L24" s="31">
        <v>0</v>
      </c>
      <c r="M24" s="107">
        <f>F24/'2022'!F$4</f>
        <v>0</v>
      </c>
    </row>
    <row r="25" spans="2:13" ht="13.5" thickBot="1" x14ac:dyDescent="0.25">
      <c r="B25" s="20" t="s">
        <v>145</v>
      </c>
      <c r="C25" s="113">
        <v>317</v>
      </c>
      <c r="D25" s="113">
        <v>74</v>
      </c>
      <c r="E25" s="14"/>
      <c r="F25" s="14"/>
      <c r="G25" s="15">
        <f t="shared" si="6"/>
        <v>-317</v>
      </c>
      <c r="H25" s="15">
        <f t="shared" si="7"/>
        <v>-74</v>
      </c>
      <c r="I25" s="15">
        <f t="shared" si="8"/>
        <v>0</v>
      </c>
      <c r="J25" s="94">
        <f t="shared" si="9"/>
        <v>-1</v>
      </c>
      <c r="K25" s="94">
        <f t="shared" si="10"/>
        <v>-1</v>
      </c>
      <c r="L25" s="94">
        <v>0</v>
      </c>
      <c r="M25" s="111">
        <f>F25/'2022'!F$4</f>
        <v>0</v>
      </c>
    </row>
    <row r="26" spans="2:13" x14ac:dyDescent="0.2">
      <c r="M26" s="29"/>
    </row>
    <row r="27" spans="2:13" x14ac:dyDescent="0.2">
      <c r="M27" s="29"/>
    </row>
    <row r="28" spans="2:13" ht="15.75" customHeight="1" x14ac:dyDescent="0.2">
      <c r="B28" s="177" t="s">
        <v>93</v>
      </c>
      <c r="C28" s="177"/>
      <c r="D28" s="177"/>
      <c r="E28" s="177"/>
      <c r="F28" s="177"/>
      <c r="G28" s="177"/>
      <c r="H28" s="177"/>
      <c r="I28" s="177"/>
      <c r="J28" s="177"/>
      <c r="K28" s="177"/>
    </row>
  </sheetData>
  <mergeCells count="2">
    <mergeCell ref="B2:M2"/>
    <mergeCell ref="B28:K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B2" sqref="B2:N2"/>
    </sheetView>
  </sheetViews>
  <sheetFormatPr defaultRowHeight="12.75" x14ac:dyDescent="0.2"/>
  <cols>
    <col min="1" max="1" width="3.85546875" customWidth="1"/>
    <col min="2" max="2" width="18" customWidth="1"/>
    <col min="3" max="3" width="15.7109375" customWidth="1"/>
    <col min="4" max="7" width="14.28515625" customWidth="1"/>
    <col min="8" max="14" width="12.140625" customWidth="1"/>
  </cols>
  <sheetData>
    <row r="1" spans="2:14" ht="21" customHeight="1" thickBot="1" x14ac:dyDescent="0.25"/>
    <row r="2" spans="2:14" ht="21.75" customHeight="1" thickBot="1" x14ac:dyDescent="0.25">
      <c r="B2" s="178" t="s">
        <v>192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thickBot="1" x14ac:dyDescent="0.25">
      <c r="B3" s="78"/>
      <c r="C3" s="78"/>
      <c r="D3" s="78"/>
      <c r="E3" s="78"/>
      <c r="F3" s="87"/>
      <c r="G3" s="90"/>
      <c r="H3" s="90"/>
      <c r="I3" s="90"/>
      <c r="J3" s="87"/>
      <c r="K3" s="87"/>
      <c r="L3" s="78"/>
    </row>
    <row r="4" spans="2:14" ht="36" customHeight="1" x14ac:dyDescent="0.2">
      <c r="B4" s="185" t="s">
        <v>198</v>
      </c>
      <c r="C4" s="186"/>
      <c r="D4" s="145">
        <v>2019</v>
      </c>
      <c r="E4" s="145">
        <v>2020</v>
      </c>
      <c r="F4" s="145">
        <v>2021</v>
      </c>
      <c r="G4" s="145">
        <v>2022</v>
      </c>
      <c r="H4" s="44" t="s">
        <v>203</v>
      </c>
      <c r="I4" s="44" t="s">
        <v>204</v>
      </c>
      <c r="J4" s="44" t="s">
        <v>205</v>
      </c>
      <c r="K4" s="44" t="s">
        <v>206</v>
      </c>
      <c r="L4" s="44" t="s">
        <v>207</v>
      </c>
      <c r="M4" s="77" t="s">
        <v>208</v>
      </c>
      <c r="N4" s="108" t="s">
        <v>157</v>
      </c>
    </row>
    <row r="5" spans="2:14" x14ac:dyDescent="0.2">
      <c r="B5" s="181" t="s">
        <v>193</v>
      </c>
      <c r="C5" s="79" t="s">
        <v>188</v>
      </c>
      <c r="D5" s="112">
        <v>1984120</v>
      </c>
      <c r="E5" s="112">
        <v>330885</v>
      </c>
      <c r="F5" s="12">
        <v>385563</v>
      </c>
      <c r="G5" s="12">
        <v>1201138</v>
      </c>
      <c r="H5" s="83">
        <f t="shared" ref="H5" si="0">G5-D5</f>
        <v>-782982</v>
      </c>
      <c r="I5" s="83">
        <f t="shared" ref="I5" si="1">G5-E5</f>
        <v>870253</v>
      </c>
      <c r="J5" s="83">
        <f t="shared" ref="J5" si="2">G5-F5</f>
        <v>815575</v>
      </c>
      <c r="K5" s="106">
        <f t="shared" ref="K5" si="3">G5/D5-1</f>
        <v>-0.39462431707759615</v>
      </c>
      <c r="L5" s="106">
        <f t="shared" ref="L5" si="4">G5/E5-1</f>
        <v>2.6300769149402359</v>
      </c>
      <c r="M5" s="106">
        <f t="shared" ref="M5" si="5">G5/F5-1</f>
        <v>2.115283364845693</v>
      </c>
      <c r="N5" s="107">
        <f>G5/'2022'!F$4</f>
        <v>0.25534694814671516</v>
      </c>
    </row>
    <row r="6" spans="2:14" x14ac:dyDescent="0.2">
      <c r="B6" s="181"/>
      <c r="C6" s="12" t="s">
        <v>189</v>
      </c>
      <c r="D6" s="112">
        <v>3695443</v>
      </c>
      <c r="E6" s="112">
        <v>788553</v>
      </c>
      <c r="F6" s="12">
        <v>885473</v>
      </c>
      <c r="G6" s="12">
        <v>2316023</v>
      </c>
      <c r="H6" s="83">
        <f t="shared" ref="H6:H10" si="6">G6-D6</f>
        <v>-1379420</v>
      </c>
      <c r="I6" s="83">
        <f t="shared" ref="I6:I10" si="7">G6-E6</f>
        <v>1527470</v>
      </c>
      <c r="J6" s="83">
        <f t="shared" ref="J6:J10" si="8">G6-F6</f>
        <v>1430550</v>
      </c>
      <c r="K6" s="106">
        <f t="shared" ref="K6:K10" si="9">G6/D6-1</f>
        <v>-0.3732759509482354</v>
      </c>
      <c r="L6" s="106">
        <f t="shared" ref="L6:L10" si="10">G6/E6-1</f>
        <v>1.9370543260884174</v>
      </c>
      <c r="M6" s="106">
        <f t="shared" ref="M6:M10" si="11">G6/F6-1</f>
        <v>1.6155772112757814</v>
      </c>
      <c r="N6" s="107">
        <f>G6/'2022'!F$4</f>
        <v>0.49235758496325954</v>
      </c>
    </row>
    <row r="7" spans="2:14" x14ac:dyDescent="0.2">
      <c r="B7" s="181"/>
      <c r="C7" s="12" t="s">
        <v>190</v>
      </c>
      <c r="D7" s="112">
        <v>1901353</v>
      </c>
      <c r="E7" s="112">
        <v>380514</v>
      </c>
      <c r="F7" s="12">
        <v>428309</v>
      </c>
      <c r="G7" s="12">
        <v>1106003</v>
      </c>
      <c r="H7" s="83">
        <f t="shared" si="6"/>
        <v>-795350</v>
      </c>
      <c r="I7" s="83">
        <f t="shared" si="7"/>
        <v>725489</v>
      </c>
      <c r="J7" s="83">
        <f t="shared" si="8"/>
        <v>677694</v>
      </c>
      <c r="K7" s="106">
        <f t="shared" si="9"/>
        <v>-0.41830738426793967</v>
      </c>
      <c r="L7" s="106">
        <f t="shared" si="10"/>
        <v>1.9066026479971829</v>
      </c>
      <c r="M7" s="106">
        <f t="shared" si="11"/>
        <v>1.5822548673971362</v>
      </c>
      <c r="N7" s="107">
        <f>G7/'2022'!F$4</f>
        <v>0.23512243446723974</v>
      </c>
    </row>
    <row r="8" spans="2:14" x14ac:dyDescent="0.2">
      <c r="B8" s="182"/>
      <c r="C8" s="12" t="s">
        <v>191</v>
      </c>
      <c r="D8" s="112">
        <v>144858</v>
      </c>
      <c r="E8" s="112">
        <v>13469</v>
      </c>
      <c r="F8" s="12">
        <v>21897</v>
      </c>
      <c r="G8" s="12">
        <v>80781</v>
      </c>
      <c r="H8" s="83">
        <f t="shared" si="6"/>
        <v>-64077</v>
      </c>
      <c r="I8" s="83">
        <f t="shared" si="7"/>
        <v>67312</v>
      </c>
      <c r="J8" s="83">
        <f t="shared" si="8"/>
        <v>58884</v>
      </c>
      <c r="K8" s="106">
        <f t="shared" si="9"/>
        <v>-0.44234353642877855</v>
      </c>
      <c r="L8" s="106">
        <f t="shared" si="10"/>
        <v>4.9975499294676666</v>
      </c>
      <c r="M8" s="106">
        <f t="shared" si="11"/>
        <v>2.6891354980134263</v>
      </c>
      <c r="N8" s="107">
        <f>G8/'2022'!F$4</f>
        <v>1.7173032422785554E-2</v>
      </c>
    </row>
    <row r="9" spans="2:14" x14ac:dyDescent="0.2">
      <c r="B9" s="183" t="s">
        <v>194</v>
      </c>
      <c r="C9" s="12" t="s">
        <v>196</v>
      </c>
      <c r="D9" s="112">
        <v>5002270</v>
      </c>
      <c r="E9" s="112">
        <v>1166555</v>
      </c>
      <c r="F9" s="12">
        <v>1186831</v>
      </c>
      <c r="G9" s="12">
        <v>3038051</v>
      </c>
      <c r="H9" s="83">
        <f t="shared" si="6"/>
        <v>-1964219</v>
      </c>
      <c r="I9" s="83">
        <f t="shared" si="7"/>
        <v>1871496</v>
      </c>
      <c r="J9" s="83">
        <f t="shared" si="8"/>
        <v>1851220</v>
      </c>
      <c r="K9" s="106">
        <f t="shared" si="9"/>
        <v>-0.39266552984944836</v>
      </c>
      <c r="L9" s="106">
        <f t="shared" si="10"/>
        <v>1.6042929823283085</v>
      </c>
      <c r="M9" s="106">
        <f t="shared" si="11"/>
        <v>1.5598008478039418</v>
      </c>
      <c r="N9" s="107">
        <f>G9/'2022'!F$4</f>
        <v>0.64585172658268752</v>
      </c>
    </row>
    <row r="10" spans="2:14" ht="13.5" thickBot="1" x14ac:dyDescent="0.25">
      <c r="B10" s="184"/>
      <c r="C10" s="14" t="s">
        <v>195</v>
      </c>
      <c r="D10" s="113">
        <v>2723504</v>
      </c>
      <c r="E10" s="113">
        <v>346866</v>
      </c>
      <c r="F10" s="14">
        <v>534411</v>
      </c>
      <c r="G10" s="14">
        <v>1665894</v>
      </c>
      <c r="H10" s="109">
        <f t="shared" si="6"/>
        <v>-1057610</v>
      </c>
      <c r="I10" s="109">
        <f t="shared" si="7"/>
        <v>1319028</v>
      </c>
      <c r="J10" s="109">
        <f t="shared" si="8"/>
        <v>1131483</v>
      </c>
      <c r="K10" s="110">
        <f t="shared" si="9"/>
        <v>-0.38832694940047818</v>
      </c>
      <c r="L10" s="110">
        <f t="shared" si="10"/>
        <v>3.8027019079413948</v>
      </c>
      <c r="M10" s="110">
        <f t="shared" si="11"/>
        <v>2.1172524517646529</v>
      </c>
      <c r="N10" s="111">
        <f>G10/'2022'!F$4</f>
        <v>0.35414827341731248</v>
      </c>
    </row>
  </sheetData>
  <mergeCells count="4">
    <mergeCell ref="B5:B8"/>
    <mergeCell ref="B9:B10"/>
    <mergeCell ref="B4:C4"/>
    <mergeCell ref="B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65" t="s">
        <v>183</v>
      </c>
      <c r="C2" s="65" t="s">
        <v>178</v>
      </c>
    </row>
    <row r="3" spans="2:3" ht="38.25" x14ac:dyDescent="0.2">
      <c r="B3" s="66" t="s">
        <v>174</v>
      </c>
      <c r="C3" s="67" t="s">
        <v>170</v>
      </c>
    </row>
    <row r="4" spans="2:3" ht="76.5" x14ac:dyDescent="0.2">
      <c r="B4" s="66" t="s">
        <v>175</v>
      </c>
      <c r="C4" s="67" t="s">
        <v>180</v>
      </c>
    </row>
    <row r="5" spans="2:3" ht="25.5" x14ac:dyDescent="0.2">
      <c r="B5" s="68" t="s">
        <v>176</v>
      </c>
      <c r="C5" s="71" t="s">
        <v>181</v>
      </c>
    </row>
    <row r="6" spans="2:3" ht="24.75" customHeight="1" x14ac:dyDescent="0.2">
      <c r="B6" s="68" t="s">
        <v>177</v>
      </c>
      <c r="C6" s="71" t="s">
        <v>182</v>
      </c>
    </row>
    <row r="7" spans="2:3" ht="25.5" x14ac:dyDescent="0.2">
      <c r="B7" s="69" t="s">
        <v>179</v>
      </c>
      <c r="C7" s="70" t="s">
        <v>185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2022</vt:lpstr>
      <vt:lpstr>Top15</vt:lpstr>
      <vt:lpstr>Trip Types</vt:lpstr>
      <vt:lpstr>Regions</vt:lpstr>
      <vt:lpstr>EU</vt:lpstr>
      <vt:lpstr>Border Type</vt:lpstr>
      <vt:lpstr>Border</vt:lpstr>
      <vt:lpstr>Gender and Age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2012-06-01T06:45:51Z</dcterms:created>
  <dcterms:modified xsi:type="dcterms:W3CDTF">2024-05-23T09:59:16Z</dcterms:modified>
</cp:coreProperties>
</file>