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30" tabRatio="746"/>
  </bookViews>
  <sheets>
    <sheet name="2023  "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I231" i="1" l="1"/>
  <c r="I230" i="1"/>
  <c r="H230" i="1"/>
  <c r="H229" i="1"/>
  <c r="I228" i="1"/>
  <c r="H228" i="1"/>
  <c r="I217" i="1"/>
  <c r="H217" i="1"/>
  <c r="I216" i="1"/>
  <c r="H216" i="1"/>
  <c r="H215" i="1"/>
  <c r="I214" i="1"/>
  <c r="H214" i="1"/>
  <c r="I190" i="1"/>
  <c r="H190" i="1"/>
  <c r="H189" i="1"/>
  <c r="I188" i="1"/>
  <c r="H188" i="1"/>
  <c r="I187" i="1"/>
  <c r="H187" i="1"/>
  <c r="I138" i="1"/>
  <c r="H138" i="1"/>
  <c r="H137" i="1"/>
  <c r="I136" i="1"/>
  <c r="H136" i="1"/>
  <c r="I135" i="1"/>
  <c r="H135" i="1"/>
  <c r="I133" i="1"/>
  <c r="H132" i="1"/>
  <c r="I129" i="1"/>
  <c r="H129" i="1"/>
  <c r="I127" i="1"/>
  <c r="H127" i="1"/>
  <c r="I126" i="1"/>
  <c r="H126" i="1"/>
  <c r="I124" i="1"/>
  <c r="H124" i="1"/>
  <c r="H121" i="1"/>
  <c r="I110" i="1"/>
  <c r="H110" i="1"/>
  <c r="I87" i="1"/>
  <c r="H87" i="1"/>
  <c r="I86" i="1"/>
  <c r="H86" i="1"/>
  <c r="I85" i="1"/>
  <c r="H85" i="1"/>
  <c r="I84" i="1"/>
  <c r="H84" i="1"/>
  <c r="I83" i="1"/>
  <c r="H83" i="1"/>
  <c r="I82" i="1"/>
  <c r="H82" i="1"/>
  <c r="I79" i="1"/>
  <c r="H79" i="1"/>
  <c r="I77" i="1"/>
  <c r="H77" i="1"/>
  <c r="I74" i="1"/>
  <c r="H74" i="1"/>
  <c r="I73" i="1"/>
  <c r="H73" i="1"/>
  <c r="I72" i="1"/>
  <c r="H72" i="1"/>
  <c r="I71" i="1"/>
  <c r="H71" i="1"/>
  <c r="I70" i="1"/>
  <c r="H70" i="1"/>
  <c r="I69" i="1"/>
  <c r="H69" i="1"/>
  <c r="I63" i="1"/>
  <c r="H63" i="1"/>
  <c r="E5" i="16" l="1"/>
  <c r="G231" i="1" l="1"/>
  <c r="F231" i="1"/>
  <c r="G230" i="1"/>
  <c r="F230" i="1"/>
  <c r="G229" i="1"/>
  <c r="F229" i="1"/>
  <c r="G228" i="1"/>
  <c r="F228" i="1"/>
  <c r="I227" i="1"/>
  <c r="H227" i="1"/>
  <c r="G227" i="1"/>
  <c r="F227" i="1"/>
  <c r="I226" i="1"/>
  <c r="H226" i="1"/>
  <c r="G226" i="1"/>
  <c r="F226" i="1"/>
  <c r="G215" i="1"/>
  <c r="F215"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1" i="1"/>
  <c r="H191" i="1"/>
  <c r="G191" i="1"/>
  <c r="F191" i="1"/>
  <c r="G190" i="1"/>
  <c r="F190" i="1"/>
  <c r="G189" i="1"/>
  <c r="F189" i="1"/>
  <c r="G188" i="1"/>
  <c r="F188" i="1"/>
  <c r="G187" i="1"/>
  <c r="F187" i="1"/>
  <c r="G186" i="1"/>
  <c r="F186" i="1"/>
  <c r="I185" i="1"/>
  <c r="H185" i="1"/>
  <c r="G185" i="1"/>
  <c r="F185" i="1"/>
  <c r="I184" i="1"/>
  <c r="H184" i="1"/>
  <c r="G184" i="1"/>
  <c r="F184" i="1"/>
  <c r="I183" i="1"/>
  <c r="H183" i="1"/>
  <c r="G183" i="1"/>
  <c r="F183" i="1"/>
  <c r="I182" i="1"/>
  <c r="H182" i="1"/>
  <c r="G182" i="1"/>
  <c r="F182" i="1"/>
  <c r="G138" i="1"/>
  <c r="F138" i="1"/>
  <c r="G137" i="1"/>
  <c r="F137" i="1"/>
  <c r="G136" i="1"/>
  <c r="F136" i="1"/>
  <c r="G135" i="1"/>
  <c r="F135" i="1"/>
  <c r="G134" i="1"/>
  <c r="F134" i="1"/>
  <c r="G133" i="1"/>
  <c r="F133" i="1"/>
  <c r="G132" i="1"/>
  <c r="F132" i="1"/>
  <c r="G131" i="1"/>
  <c r="F131" i="1"/>
  <c r="G130" i="1"/>
  <c r="F130" i="1"/>
  <c r="G129" i="1"/>
  <c r="F129" i="1"/>
  <c r="G128" i="1"/>
  <c r="F128" i="1"/>
  <c r="G127" i="1"/>
  <c r="F127" i="1"/>
  <c r="G126" i="1"/>
  <c r="F126" i="1"/>
  <c r="G125" i="1"/>
  <c r="F125" i="1"/>
  <c r="G124" i="1"/>
  <c r="F124" i="1"/>
  <c r="G121" i="1"/>
  <c r="F121" i="1"/>
  <c r="I120" i="1"/>
  <c r="H120" i="1"/>
  <c r="G120" i="1"/>
  <c r="F120" i="1"/>
  <c r="I119" i="1"/>
  <c r="H119" i="1"/>
  <c r="G119" i="1"/>
  <c r="F119" i="1"/>
  <c r="I113" i="1"/>
  <c r="H113" i="1"/>
  <c r="G113" i="1"/>
  <c r="F113" i="1"/>
  <c r="I112" i="1"/>
  <c r="H112" i="1"/>
  <c r="G112" i="1"/>
  <c r="F112" i="1"/>
  <c r="I111" i="1"/>
  <c r="H111" i="1"/>
  <c r="G111" i="1"/>
  <c r="F111"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I44" i="1"/>
  <c r="H44" i="1"/>
  <c r="G44" i="1"/>
  <c r="F44" i="1"/>
  <c r="I43" i="1"/>
  <c r="H43" i="1"/>
  <c r="G43" i="1"/>
  <c r="F43" i="1"/>
  <c r="I42" i="1"/>
  <c r="H42" i="1"/>
  <c r="G42" i="1"/>
  <c r="F42" i="1"/>
  <c r="I41" i="1"/>
  <c r="H41" i="1"/>
  <c r="G41" i="1"/>
  <c r="F41" i="1"/>
  <c r="I40" i="1"/>
  <c r="H40" i="1"/>
  <c r="G40" i="1"/>
  <c r="F40" i="1"/>
  <c r="I39" i="1"/>
  <c r="H39" i="1"/>
  <c r="G39" i="1"/>
  <c r="F39" i="1"/>
  <c r="F5" i="11" l="1"/>
  <c r="G5" i="11"/>
  <c r="H5" i="11"/>
  <c r="I5" i="11"/>
  <c r="I5" i="12" l="1"/>
  <c r="I23" i="11" l="1"/>
  <c r="I225" i="1" l="1"/>
  <c r="H225" i="1"/>
  <c r="I218" i="1"/>
  <c r="H218" i="1"/>
  <c r="I212" i="1"/>
  <c r="H212" i="1"/>
  <c r="I211" i="1"/>
  <c r="H211" i="1"/>
  <c r="I210" i="1"/>
  <c r="H210" i="1"/>
  <c r="I198" i="1"/>
  <c r="H198" i="1"/>
  <c r="I197" i="1"/>
  <c r="H197" i="1"/>
  <c r="I195" i="1"/>
  <c r="H195" i="1"/>
  <c r="I194" i="1"/>
  <c r="H194" i="1"/>
  <c r="I193" i="1"/>
  <c r="H193" i="1"/>
  <c r="I192" i="1"/>
  <c r="H192" i="1"/>
  <c r="I181" i="1"/>
  <c r="H181" i="1"/>
  <c r="I180" i="1"/>
  <c r="H180" i="1"/>
  <c r="I179" i="1"/>
  <c r="H179" i="1"/>
  <c r="I178" i="1"/>
  <c r="H178" i="1"/>
  <c r="I177" i="1"/>
  <c r="H177" i="1"/>
  <c r="I159" i="1"/>
  <c r="H159" i="1"/>
  <c r="I158" i="1"/>
  <c r="H158" i="1"/>
  <c r="I157" i="1"/>
  <c r="H157" i="1"/>
  <c r="I156" i="1"/>
  <c r="H156" i="1"/>
  <c r="I155" i="1"/>
  <c r="H155" i="1"/>
  <c r="I154" i="1"/>
  <c r="H154" i="1"/>
  <c r="I153" i="1"/>
  <c r="H153" i="1"/>
  <c r="I152" i="1"/>
  <c r="H152" i="1"/>
  <c r="I151" i="1"/>
  <c r="H151" i="1"/>
  <c r="I150" i="1"/>
  <c r="H150" i="1"/>
  <c r="H122" i="1"/>
  <c r="I122" i="1"/>
  <c r="H92" i="1"/>
  <c r="H56" i="1"/>
  <c r="I56" i="1"/>
  <c r="H45" i="1"/>
  <c r="I45" i="1"/>
  <c r="H46" i="1"/>
  <c r="I46" i="1"/>
  <c r="H47" i="1"/>
  <c r="I47" i="1"/>
  <c r="H48" i="1"/>
  <c r="I48" i="1"/>
  <c r="J6" i="2" l="1"/>
  <c r="J7" i="2"/>
  <c r="J8" i="2"/>
  <c r="J9" i="2"/>
  <c r="J10" i="2"/>
  <c r="J11" i="2"/>
  <c r="J12" i="2"/>
  <c r="J13" i="2"/>
  <c r="J14" i="2"/>
  <c r="J15" i="2"/>
  <c r="J16" i="2"/>
  <c r="J17" i="2"/>
  <c r="J18" i="2"/>
  <c r="J19" i="2"/>
  <c r="J5" i="2"/>
  <c r="J6" i="18" l="1"/>
  <c r="J7" i="18"/>
  <c r="J8" i="18"/>
  <c r="J9" i="18"/>
  <c r="J10" i="18"/>
  <c r="J5" i="18"/>
  <c r="I5" i="18"/>
  <c r="H6" i="18"/>
  <c r="H7" i="18"/>
  <c r="H8" i="18"/>
  <c r="H9" i="18"/>
  <c r="H10" i="18"/>
  <c r="H5" i="18"/>
  <c r="G5" i="18"/>
  <c r="G6" i="11"/>
  <c r="G7" i="11"/>
  <c r="G8" i="11"/>
  <c r="G9" i="11"/>
  <c r="G10" i="11"/>
  <c r="G11" i="11"/>
  <c r="G12" i="11"/>
  <c r="G13" i="11"/>
  <c r="G14" i="11"/>
  <c r="G15" i="11"/>
  <c r="G16" i="11"/>
  <c r="G17" i="11"/>
  <c r="G18" i="11"/>
  <c r="G19" i="11"/>
  <c r="G20" i="11"/>
  <c r="G21" i="11"/>
  <c r="G22" i="11"/>
  <c r="G23" i="11"/>
  <c r="G24" i="11"/>
  <c r="G25" i="11"/>
  <c r="I8" i="10"/>
  <c r="I6" i="10"/>
  <c r="I7" i="10"/>
  <c r="I5" i="10"/>
  <c r="H5" i="10"/>
  <c r="G6" i="10"/>
  <c r="G7" i="10"/>
  <c r="G8" i="10"/>
  <c r="G5" i="10"/>
  <c r="F5" i="10"/>
  <c r="H6"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H5" i="12"/>
  <c r="G5" i="12"/>
  <c r="F5" i="12"/>
  <c r="I5" i="2"/>
  <c r="H5" i="2"/>
  <c r="G5" i="2"/>
  <c r="I6" i="1" l="1"/>
  <c r="H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45" i="1"/>
  <c r="G46" i="1"/>
  <c r="G47" i="1"/>
  <c r="G48" i="1"/>
  <c r="G49" i="1"/>
  <c r="G50" i="1"/>
  <c r="G51" i="1"/>
  <c r="G52" i="1"/>
  <c r="G53" i="1"/>
  <c r="G54" i="1"/>
  <c r="G55" i="1"/>
  <c r="G56" i="1"/>
  <c r="G57" i="1"/>
  <c r="G58" i="1"/>
  <c r="G59" i="1"/>
  <c r="G60" i="1"/>
  <c r="G61" i="1"/>
  <c r="G62" i="1"/>
  <c r="G63" i="1"/>
  <c r="G64" i="1"/>
  <c r="G65" i="1"/>
  <c r="G66" i="1"/>
  <c r="G67" i="1"/>
  <c r="G86" i="1"/>
  <c r="G87" i="1"/>
  <c r="G88" i="1"/>
  <c r="G89" i="1"/>
  <c r="G90" i="1"/>
  <c r="G91" i="1"/>
  <c r="G92" i="1"/>
  <c r="G93" i="1"/>
  <c r="G94" i="1"/>
  <c r="G95" i="1"/>
  <c r="G96" i="1"/>
  <c r="G97" i="1"/>
  <c r="G98" i="1"/>
  <c r="G99" i="1"/>
  <c r="G100" i="1"/>
  <c r="G101" i="1"/>
  <c r="G114" i="1"/>
  <c r="G115" i="1"/>
  <c r="G116" i="1"/>
  <c r="G117" i="1"/>
  <c r="G118" i="1"/>
  <c r="G122" i="1"/>
  <c r="G123"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92" i="1"/>
  <c r="G193" i="1"/>
  <c r="G194" i="1"/>
  <c r="G195" i="1"/>
  <c r="G196" i="1"/>
  <c r="G197" i="1"/>
  <c r="G198" i="1"/>
  <c r="G210" i="1"/>
  <c r="G211" i="1"/>
  <c r="G212" i="1"/>
  <c r="G213" i="1"/>
  <c r="G214" i="1"/>
  <c r="G216" i="1"/>
  <c r="G217" i="1"/>
  <c r="G218" i="1"/>
  <c r="G219" i="1"/>
  <c r="G220" i="1"/>
  <c r="G221" i="1"/>
  <c r="G222" i="1"/>
  <c r="G223" i="1"/>
  <c r="G224" i="1"/>
  <c r="G225" i="1"/>
  <c r="G232" i="1"/>
  <c r="G233" i="1"/>
  <c r="G234" i="1"/>
  <c r="G235" i="1"/>
  <c r="G6" i="1"/>
  <c r="F6" i="1"/>
  <c r="F7" i="1"/>
  <c r="I6" i="16" l="1"/>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E5" i="3" l="1"/>
  <c r="K5" i="18" l="1"/>
  <c r="I6" i="12" l="1"/>
  <c r="D9" i="12" l="1"/>
  <c r="E9" i="12"/>
  <c r="C9" i="12"/>
  <c r="K6" i="18" l="1"/>
  <c r="K7" i="18"/>
  <c r="K8" i="18"/>
  <c r="K9" i="18"/>
  <c r="K10" i="18"/>
  <c r="I6" i="18"/>
  <c r="I7" i="18"/>
  <c r="I8" i="18"/>
  <c r="I9" i="18"/>
  <c r="I10" i="18"/>
  <c r="G6" i="18"/>
  <c r="G7" i="18"/>
  <c r="G8" i="18"/>
  <c r="G9" i="18"/>
  <c r="G10" i="18"/>
  <c r="J6" i="11"/>
  <c r="J7" i="11"/>
  <c r="J8" i="11"/>
  <c r="J9" i="11"/>
  <c r="J10" i="11"/>
  <c r="J11" i="11"/>
  <c r="J12" i="11"/>
  <c r="J13" i="11"/>
  <c r="J14" i="11"/>
  <c r="J15" i="11"/>
  <c r="J16" i="11"/>
  <c r="J17" i="11"/>
  <c r="J18" i="11"/>
  <c r="J19" i="11"/>
  <c r="J20" i="11"/>
  <c r="J21" i="11"/>
  <c r="J22" i="11"/>
  <c r="J23" i="11"/>
  <c r="J24" i="11"/>
  <c r="J25" i="11"/>
  <c r="J5" i="11"/>
  <c r="I6" i="11"/>
  <c r="I7" i="11"/>
  <c r="I8" i="11"/>
  <c r="I9" i="11"/>
  <c r="I10" i="11"/>
  <c r="I11" i="11"/>
  <c r="I12" i="11"/>
  <c r="I13" i="11"/>
  <c r="I14" i="11"/>
  <c r="I15" i="11"/>
  <c r="I16" i="11"/>
  <c r="I17" i="11"/>
  <c r="I18" i="11"/>
  <c r="I19" i="11"/>
  <c r="I20" i="11"/>
  <c r="I21" i="11"/>
  <c r="I22" i="11"/>
  <c r="H6" i="11"/>
  <c r="H7" i="11"/>
  <c r="H8" i="11"/>
  <c r="H9" i="11"/>
  <c r="H10" i="11"/>
  <c r="H11" i="11"/>
  <c r="H12" i="11"/>
  <c r="H13" i="11"/>
  <c r="H14" i="11"/>
  <c r="H15" i="11"/>
  <c r="H16" i="11"/>
  <c r="H17" i="11"/>
  <c r="H18" i="11"/>
  <c r="H19" i="11"/>
  <c r="H20" i="11"/>
  <c r="H21" i="11"/>
  <c r="H22" i="11"/>
  <c r="H23" i="11"/>
  <c r="H24" i="11"/>
  <c r="H25" i="11"/>
  <c r="F6" i="11"/>
  <c r="F7" i="11"/>
  <c r="F8" i="11"/>
  <c r="F9" i="11"/>
  <c r="F10" i="11"/>
  <c r="F11" i="11"/>
  <c r="F12" i="11"/>
  <c r="F13" i="11"/>
  <c r="F14" i="11"/>
  <c r="F15" i="11"/>
  <c r="F16" i="11"/>
  <c r="F17" i="11"/>
  <c r="F18" i="11"/>
  <c r="F19" i="11"/>
  <c r="F20" i="11"/>
  <c r="F21" i="11"/>
  <c r="F22" i="11"/>
  <c r="F23" i="11"/>
  <c r="F24" i="11"/>
  <c r="F25" i="11"/>
  <c r="J8" i="10"/>
  <c r="J7" i="10"/>
  <c r="J6" i="10"/>
  <c r="J5" i="10"/>
  <c r="H6" i="10"/>
  <c r="H7" i="10"/>
  <c r="H8" i="10"/>
  <c r="F6" i="10"/>
  <c r="F7" i="10"/>
  <c r="F8" i="10"/>
  <c r="I7" i="16" l="1"/>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C6" i="3"/>
  <c r="D5" i="3"/>
  <c r="C5" i="3"/>
  <c r="I5" i="3"/>
  <c r="J9" i="12"/>
  <c r="J8" i="12"/>
  <c r="J7" i="12"/>
  <c r="J6" i="12"/>
  <c r="J5" i="12"/>
  <c r="I8" i="12"/>
  <c r="I7" i="12"/>
  <c r="I9" i="12"/>
  <c r="H6" i="12"/>
  <c r="H7" i="12"/>
  <c r="H8" i="12"/>
  <c r="H9" i="12"/>
  <c r="G6" i="12"/>
  <c r="G7" i="12"/>
  <c r="G8" i="12"/>
  <c r="G9" i="12"/>
  <c r="F6" i="12"/>
  <c r="F7" i="12"/>
  <c r="F8" i="12"/>
  <c r="F9" i="12"/>
  <c r="I6" i="2"/>
  <c r="I7" i="2"/>
  <c r="I8" i="2"/>
  <c r="I9" i="2"/>
  <c r="I10" i="2"/>
  <c r="I11" i="2"/>
  <c r="I12" i="2"/>
  <c r="I13" i="2"/>
  <c r="I14" i="2"/>
  <c r="I15" i="2"/>
  <c r="I16" i="2"/>
  <c r="I17" i="2"/>
  <c r="I18" i="2"/>
  <c r="I19" i="2"/>
  <c r="H6" i="2"/>
  <c r="H7" i="2"/>
  <c r="H8" i="2"/>
  <c r="H9" i="2"/>
  <c r="H10" i="2"/>
  <c r="H11" i="2"/>
  <c r="H12" i="2"/>
  <c r="H13" i="2"/>
  <c r="H14" i="2"/>
  <c r="H15" i="2"/>
  <c r="H16" i="2"/>
  <c r="H17" i="2"/>
  <c r="H18" i="2"/>
  <c r="H19" i="2"/>
  <c r="G6" i="2"/>
  <c r="G7" i="2"/>
  <c r="G8" i="2"/>
  <c r="G9" i="2"/>
  <c r="G10" i="2"/>
  <c r="G11" i="2"/>
  <c r="G12" i="2"/>
  <c r="G13" i="2"/>
  <c r="G14" i="2"/>
  <c r="G15" i="2"/>
  <c r="G16" i="2"/>
  <c r="G17" i="2"/>
  <c r="G18" i="2"/>
  <c r="G19" i="2"/>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49" i="1"/>
  <c r="I50" i="1"/>
  <c r="I51" i="1"/>
  <c r="I52" i="1"/>
  <c r="I53" i="1"/>
  <c r="I54" i="1"/>
  <c r="I55" i="1"/>
  <c r="I57" i="1"/>
  <c r="I58" i="1"/>
  <c r="I59" i="1"/>
  <c r="I60" i="1"/>
  <c r="I61" i="1"/>
  <c r="I62" i="1"/>
  <c r="I64" i="1"/>
  <c r="I65" i="1"/>
  <c r="I66" i="1"/>
  <c r="I67" i="1"/>
  <c r="I88" i="1"/>
  <c r="I89" i="1"/>
  <c r="I90" i="1"/>
  <c r="I91" i="1"/>
  <c r="I92" i="1"/>
  <c r="I93" i="1"/>
  <c r="I94" i="1"/>
  <c r="I95" i="1"/>
  <c r="I96" i="1"/>
  <c r="I97" i="1"/>
  <c r="I98" i="1"/>
  <c r="I99" i="1"/>
  <c r="I100" i="1"/>
  <c r="I101" i="1"/>
  <c r="I114" i="1"/>
  <c r="I115" i="1"/>
  <c r="I116" i="1"/>
  <c r="I117" i="1"/>
  <c r="I118" i="1"/>
  <c r="I123" i="1"/>
  <c r="I139" i="1"/>
  <c r="I140" i="1"/>
  <c r="I141" i="1"/>
  <c r="I142" i="1"/>
  <c r="I143" i="1"/>
  <c r="I144" i="1"/>
  <c r="I145" i="1"/>
  <c r="I146" i="1"/>
  <c r="I147" i="1"/>
  <c r="I148" i="1"/>
  <c r="I149" i="1"/>
  <c r="I160" i="1"/>
  <c r="I161" i="1"/>
  <c r="I162" i="1"/>
  <c r="I163" i="1"/>
  <c r="I164" i="1"/>
  <c r="I165" i="1"/>
  <c r="I166" i="1"/>
  <c r="I167" i="1"/>
  <c r="I168" i="1"/>
  <c r="I169" i="1"/>
  <c r="I170" i="1"/>
  <c r="I171" i="1"/>
  <c r="I172" i="1"/>
  <c r="I173" i="1"/>
  <c r="I174" i="1"/>
  <c r="I175" i="1"/>
  <c r="I176" i="1"/>
  <c r="I196" i="1"/>
  <c r="I213" i="1"/>
  <c r="I219" i="1"/>
  <c r="I220" i="1"/>
  <c r="I221" i="1"/>
  <c r="I222" i="1"/>
  <c r="I223" i="1"/>
  <c r="I224" i="1"/>
  <c r="I232" i="1"/>
  <c r="I233" i="1"/>
  <c r="I234" i="1"/>
  <c r="I235" i="1"/>
  <c r="I8" i="1"/>
  <c r="H38" i="1"/>
  <c r="H49" i="1"/>
  <c r="H50" i="1"/>
  <c r="H51" i="1"/>
  <c r="H52" i="1"/>
  <c r="H53" i="1"/>
  <c r="H54" i="1"/>
  <c r="H55" i="1"/>
  <c r="H57" i="1"/>
  <c r="H58" i="1"/>
  <c r="H59" i="1"/>
  <c r="H60" i="1"/>
  <c r="H61" i="1"/>
  <c r="H62" i="1"/>
  <c r="H64" i="1"/>
  <c r="H65" i="1"/>
  <c r="H66" i="1"/>
  <c r="H67" i="1"/>
  <c r="H88" i="1"/>
  <c r="H89" i="1"/>
  <c r="H90" i="1"/>
  <c r="H91" i="1"/>
  <c r="H93" i="1"/>
  <c r="H94" i="1"/>
  <c r="H95" i="1"/>
  <c r="H96" i="1"/>
  <c r="H97" i="1"/>
  <c r="H98" i="1"/>
  <c r="H99" i="1"/>
  <c r="H100" i="1"/>
  <c r="H101" i="1"/>
  <c r="H114" i="1"/>
  <c r="H115" i="1"/>
  <c r="H116" i="1"/>
  <c r="H117" i="1"/>
  <c r="H118" i="1"/>
  <c r="H123" i="1"/>
  <c r="H139" i="1"/>
  <c r="H140" i="1"/>
  <c r="H141" i="1"/>
  <c r="H142" i="1"/>
  <c r="H143" i="1"/>
  <c r="H144" i="1"/>
  <c r="H145" i="1"/>
  <c r="H146" i="1"/>
  <c r="H147" i="1"/>
  <c r="H148" i="1"/>
  <c r="H149" i="1"/>
  <c r="H160" i="1"/>
  <c r="H161" i="1"/>
  <c r="H162" i="1"/>
  <c r="H163" i="1"/>
  <c r="H164" i="1"/>
  <c r="H165" i="1"/>
  <c r="H166" i="1"/>
  <c r="H167" i="1"/>
  <c r="H168" i="1"/>
  <c r="H169" i="1"/>
  <c r="H170" i="1"/>
  <c r="H171" i="1"/>
  <c r="H172" i="1"/>
  <c r="H173" i="1"/>
  <c r="H174" i="1"/>
  <c r="H175" i="1"/>
  <c r="H176" i="1"/>
  <c r="H196" i="1"/>
  <c r="H213" i="1"/>
  <c r="H219" i="1"/>
  <c r="H220" i="1"/>
  <c r="H221" i="1"/>
  <c r="H222" i="1"/>
  <c r="H223" i="1"/>
  <c r="H224" i="1"/>
  <c r="H232" i="1"/>
  <c r="H233" i="1"/>
  <c r="H234" i="1"/>
  <c r="H235" i="1"/>
  <c r="H37" i="1"/>
  <c r="H35" i="1"/>
  <c r="I7" i="1"/>
  <c r="I3" i="1"/>
  <c r="I4" i="1"/>
  <c r="I2"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6" i="1"/>
  <c r="H3" i="1"/>
  <c r="H4" i="1"/>
  <c r="H2" i="1"/>
  <c r="G3" i="1"/>
  <c r="G4" i="1"/>
  <c r="G2"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45" i="1"/>
  <c r="F46" i="1"/>
  <c r="F47" i="1"/>
  <c r="F48" i="1"/>
  <c r="F49" i="1"/>
  <c r="F50" i="1"/>
  <c r="F51" i="1"/>
  <c r="F52" i="1"/>
  <c r="F53" i="1"/>
  <c r="F54" i="1"/>
  <c r="F55" i="1"/>
  <c r="F56" i="1"/>
  <c r="F57" i="1"/>
  <c r="F58" i="1"/>
  <c r="F59" i="1"/>
  <c r="F60" i="1"/>
  <c r="F61" i="1"/>
  <c r="F62" i="1"/>
  <c r="F63" i="1"/>
  <c r="F64" i="1"/>
  <c r="F65" i="1"/>
  <c r="F66" i="1"/>
  <c r="F67" i="1"/>
  <c r="F86" i="1"/>
  <c r="F87" i="1"/>
  <c r="F88" i="1"/>
  <c r="F89" i="1"/>
  <c r="F90" i="1"/>
  <c r="F91" i="1"/>
  <c r="F92" i="1"/>
  <c r="F93" i="1"/>
  <c r="F94" i="1"/>
  <c r="F95" i="1"/>
  <c r="F96" i="1"/>
  <c r="F97" i="1"/>
  <c r="F98" i="1"/>
  <c r="F99" i="1"/>
  <c r="F100" i="1"/>
  <c r="F101" i="1"/>
  <c r="F114" i="1"/>
  <c r="F115" i="1"/>
  <c r="F116" i="1"/>
  <c r="F117" i="1"/>
  <c r="F118" i="1"/>
  <c r="F122" i="1"/>
  <c r="F123"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92" i="1"/>
  <c r="F193" i="1"/>
  <c r="F194" i="1"/>
  <c r="F195" i="1"/>
  <c r="F196" i="1"/>
  <c r="F197" i="1"/>
  <c r="F198" i="1"/>
  <c r="F210" i="1"/>
  <c r="F211" i="1"/>
  <c r="F212" i="1"/>
  <c r="F213" i="1"/>
  <c r="F214" i="1"/>
  <c r="F216" i="1"/>
  <c r="F217" i="1"/>
  <c r="F218" i="1"/>
  <c r="F219" i="1"/>
  <c r="F220" i="1"/>
  <c r="F221" i="1"/>
  <c r="F222" i="1"/>
  <c r="F223" i="1"/>
  <c r="F224" i="1"/>
  <c r="F225" i="1"/>
  <c r="F232" i="1"/>
  <c r="F233" i="1"/>
  <c r="F234" i="1"/>
  <c r="F235" i="1"/>
  <c r="F3" i="1"/>
  <c r="F4" i="1"/>
  <c r="F2" i="1"/>
  <c r="G5" i="3" l="1"/>
  <c r="J5" i="3"/>
  <c r="H5" i="3"/>
  <c r="F5" i="3"/>
  <c r="D10" i="3" l="1"/>
  <c r="E10" i="3"/>
  <c r="J10" i="3" s="1"/>
  <c r="C10" i="3"/>
  <c r="D9" i="3"/>
  <c r="E9" i="3"/>
  <c r="J9" i="3" s="1"/>
  <c r="C9" i="3"/>
  <c r="D8" i="3"/>
  <c r="E8" i="3"/>
  <c r="C8" i="3"/>
  <c r="D7" i="3"/>
  <c r="E7" i="3"/>
  <c r="J7" i="3" s="1"/>
  <c r="C7" i="3"/>
  <c r="D6" i="3"/>
  <c r="E6" i="3"/>
  <c r="J8" i="3" l="1"/>
  <c r="I8" i="3"/>
  <c r="F6" i="3"/>
  <c r="I6" i="3"/>
  <c r="H6" i="3"/>
  <c r="G6" i="3"/>
  <c r="J6" i="3"/>
  <c r="H7" i="3"/>
  <c r="F7" i="3"/>
  <c r="F10" i="3"/>
  <c r="H10" i="3"/>
  <c r="F9" i="3"/>
  <c r="H9" i="3"/>
  <c r="I9" i="3"/>
  <c r="G9" i="3"/>
  <c r="G8" i="3"/>
  <c r="I7" i="3"/>
  <c r="G7" i="3"/>
  <c r="F8" i="3"/>
  <c r="H8" i="3"/>
  <c r="G10" i="3"/>
  <c r="I10" i="3"/>
  <c r="D5" i="16"/>
  <c r="C5" i="16"/>
  <c r="F5" i="16" l="1"/>
  <c r="G5" i="16"/>
  <c r="H5" i="16"/>
  <c r="I5" i="16"/>
</calcChain>
</file>

<file path=xl/sharedStrings.xml><?xml version="1.0" encoding="utf-8"?>
<sst xmlns="http://schemas.openxmlformats.org/spreadsheetml/2006/main" count="394" uniqueCount="298">
  <si>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</si>
  <si>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</si>
  <si>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</si>
  <si>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</si>
  <si>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</si>
  <si>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</si>
  <si>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</si>
  <si>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</si>
  <si>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</si>
  <si>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</si>
  <si>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</si>
  <si>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</si>
  <si>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</si>
  <si>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</si>
  <si>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</si>
  <si>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</si>
  <si>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</si>
  <si>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</si>
  <si>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</si>
  <si>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</si>
  <si>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</si>
  <si>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</si>
  <si>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</si>
  <si>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</si>
  <si>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</si>
  <si>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</si>
  <si>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</si>
  <si>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</si>
  <si>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</si>
  <si>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</si>
  <si>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</si>
  <si>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</si>
  <si>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</si>
  <si>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</si>
  <si>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</si>
  <si>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</si>
  <si>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</si>
  <si>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</si>
  <si>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</si>
  <si>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</si>
  <si>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</si>
  <si>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</si>
  <si>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</si>
  <si>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</si>
  <si>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</si>
  <si>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</si>
  <si>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</si>
  <si>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</si>
  <si>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</si>
  <si>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</si>
  <si>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</si>
  <si>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</si>
  <si>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</si>
  <si>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</si>
  <si>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</si>
  <si>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</si>
  <si>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</si>
  <si>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</si>
  <si>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</si>
  <si>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</si>
  <si>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</si>
  <si>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</si>
  <si>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</si>
  <si>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</si>
  <si>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</si>
  <si>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</si>
  <si>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</si>
  <si>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</si>
  <si>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</si>
  <si>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</si>
  <si>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</si>
  <si>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</si>
  <si>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</si>
  <si>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</si>
  <si>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</si>
  <si>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</si>
  <si>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</si>
  <si>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</si>
  <si>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</si>
  <si>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</si>
  <si>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</si>
  <si>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</si>
  <si>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</si>
  <si>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</si>
  <si>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</si>
  <si>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</si>
  <si>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</si>
  <si>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</si>
  <si>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</si>
  <si>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</si>
  <si>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</si>
  <si>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</si>
  <si>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</si>
  <si>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</si>
  <si>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</si>
  <si>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</si>
  <si>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</si>
  <si>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</si>
  <si>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</si>
  <si>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</si>
  <si>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</si>
  <si>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</si>
  <si>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</si>
  <si>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</si>
  <si>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</si>
  <si>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</si>
  <si>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</si>
  <si>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</si>
  <si>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</si>
  <si>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</si>
  <si>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</si>
  <si>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</si>
  <si>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</si>
  <si>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</si>
  <si>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</si>
  <si>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</si>
  <si>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</si>
  <si>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</si>
  <si>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</si>
  <si>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</si>
  <si>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</si>
  <si>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</si>
  <si>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</si>
  <si>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</si>
  <si>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</si>
  <si>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</si>
  <si>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</si>
  <si>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</si>
  <si>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</si>
  <si>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</si>
  <si>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</si>
  <si>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</si>
  <si>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</si>
  <si>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</si>
  <si>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</si>
  <si>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</si>
  <si>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</si>
  <si>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</si>
  <si>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</si>
  <si>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</si>
  <si>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</si>
  <si>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</si>
  <si>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</si>
  <si>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</si>
  <si>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</si>
  <si>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</si>
  <si>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</si>
  <si>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</si>
  <si>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</si>
  <si>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</si>
  <si>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</si>
  <si>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</si>
  <si>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</si>
  <si>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</si>
  <si>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</si>
  <si>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</si>
  <si>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</si>
  <si>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</si>
  <si>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</si>
  <si>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</si>
  <si>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</si>
  <si>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</si>
  <si>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</si>
  <si>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</si>
  <si>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</si>
  <si>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</si>
  <si>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</si>
  <si>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</si>
  <si>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</si>
  <si>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</si>
  <si>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</si>
  <si>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</si>
  <si>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</si>
  <si>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</si>
  <si>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</si>
  <si>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</si>
  <si>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</si>
  <si>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</si>
  <si>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</si>
  <si>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</si>
  <si>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</si>
  <si>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</si>
  <si>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</si>
  <si>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</si>
  <si>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</si>
  <si>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</si>
  <si>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</si>
  <si>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</si>
  <si>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</si>
  <si>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</si>
  <si>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</si>
  <si>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</si>
  <si>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</si>
  <si>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</si>
  <si>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</si>
  <si>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</si>
  <si>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</si>
  <si>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</si>
  <si>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</si>
  <si>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</si>
  <si>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</si>
  <si>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</si>
  <si>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</si>
  <si>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</si>
  <si>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</si>
  <si>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</si>
  <si>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</si>
  <si>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</si>
  <si>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</si>
  <si>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</si>
  <si>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</si>
  <si>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</si>
  <si>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</si>
  <si>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</si>
  <si>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</si>
  <si>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</si>
  <si>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</si>
  <si>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</si>
  <si>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</si>
  <si>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</si>
  <si>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</si>
  <si>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</si>
  <si>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</si>
  <si>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</si>
  <si>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</si>
  <si>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</si>
  <si>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</si>
  <si>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</si>
  <si>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</si>
  <si>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</si>
  <si>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</si>
  <si>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</si>
  <si>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</si>
  <si>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</si>
  <si>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</si>
  <si>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</si>
  <si>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</si>
  <si>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</si>
  <si>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</si>
  <si>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</si>
  <si>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</si>
  <si>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</si>
  <si>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</si>
  <si>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</si>
  <si>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</si>
  <si>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</si>
  <si>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</si>
  <si>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</si>
  <si>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</si>
  <si>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</si>
  <si>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</si>
  <si>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</si>
  <si>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</si>
  <si>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</si>
  <si>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</si>
  <si>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</si>
  <si>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</si>
  <si>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</si>
  <si>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</si>
  <si>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საქართველო (არარეზიდენტი)</t>
  </si>
  <si>
    <t>კატეგორია</t>
  </si>
  <si>
    <t>ასაკი</t>
  </si>
  <si>
    <t>15-30</t>
  </si>
  <si>
    <t>31-50</t>
  </si>
  <si>
    <t>51-70</t>
  </si>
  <si>
    <t>71+</t>
  </si>
  <si>
    <t>სქესი</t>
  </si>
  <si>
    <t>კაცი</t>
  </si>
  <si>
    <t>ქალი</t>
  </si>
  <si>
    <t>ცვლილება 2019/2023</t>
  </si>
  <si>
    <t>ცვლილება 2022/2023</t>
  </si>
  <si>
    <t>ცვლილება  2019/2023 %</t>
  </si>
  <si>
    <t>ცვლილება  2022/2023 %</t>
  </si>
  <si>
    <t>ევროკავშირის ქვეყნები (გაერთიანებული სამეფოს გათვალისწინებით)</t>
  </si>
  <si>
    <t>სარფი</t>
  </si>
  <si>
    <t>თბილისის აეროპორტი</t>
  </si>
  <si>
    <t>ყაზბეგი</t>
  </si>
  <si>
    <t>სადახლო</t>
  </si>
  <si>
    <t>ქუთაისის აეროპორტი</t>
  </si>
  <si>
    <t>ბათუმის აეროპორტი</t>
  </si>
  <si>
    <t>წითელი ხიდი</t>
  </si>
  <si>
    <t>ნინოწმინდა</t>
  </si>
  <si>
    <t>კარწახი</t>
  </si>
  <si>
    <t>ვალე</t>
  </si>
  <si>
    <t>გუგუთი</t>
  </si>
  <si>
    <t>ცოდნა</t>
  </si>
  <si>
    <t>სადახლოს რკინიგზა</t>
  </si>
  <si>
    <t>ფოთის პორტი</t>
  </si>
  <si>
    <t>ბათუმის პორტი</t>
  </si>
  <si>
    <t>ყულევის პორტი</t>
  </si>
  <si>
    <t>გარდაბნის რკინიგზა</t>
  </si>
  <si>
    <t>კარწახის რკინიგზა</t>
  </si>
  <si>
    <t>ახკერპი</t>
  </si>
  <si>
    <t>ვახტანგისი</t>
  </si>
  <si>
    <t>სამთაწყარო</t>
  </si>
  <si>
    <t>ჩრდილოეთ მაკედონიის რესპუბლიკა</t>
  </si>
  <si>
    <t>ლიეტუვა</t>
  </si>
  <si>
    <t>კოლომბია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</si>
</sst>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1"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2">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6" fillId="4" borderId="12" applyNumberFormat="0" applyAlignment="0" applyProtection="0"/>
    <xf numFmtId="0" fontId="17" fillId="5" borderId="0" applyNumberFormat="0" applyBorder="0" applyAlignment="0" applyProtection="0"/>
    <xf numFmtId="0" fontId="17" fillId="6" borderId="0" applyNumberFormat="0" applyBorder="0" applyAlignment="0" applyProtection="0"/>
    <xf numFmtId="0" fontId="2" fillId="7" borderId="0" applyNumberFormat="0" applyBorder="0" applyAlignment="0" applyProtection="0"/>
  </cellStyleXfs>
  <cellXfs count="182">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NumberFormat="1" applyFont="1" applyFill="1" applyBorder="1" applyAlignment="1">
      <alignment wrapText="1"/>
    </xf>
    <xf numFmtId="0" fontId="14"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2" fillId="0" borderId="9" xfId="2" applyNumberFormat="1" applyFont="1" applyFill="1" applyBorder="1" applyAlignment="1">
      <alignment horizontal="center"/>
    </xf>
    <xf numFmtId="0" fontId="9" fillId="0" borderId="0" xfId="0"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3" fillId="0" borderId="1" xfId="2" applyNumberFormat="1" applyFont="1" applyBorder="1" applyAlignment="1">
      <alignment horizontal="center" vertical="center"/>
    </xf>
    <xf numFmtId="3" fontId="13" fillId="0" borderId="1" xfId="4" applyNumberFormat="1" applyFont="1" applyBorder="1" applyAlignment="1">
      <alignment horizontal="center" vertical="center"/>
    </xf>
    <xf numFmtId="3" fontId="13" fillId="0" borderId="4" xfId="2" applyNumberFormat="1" applyFont="1" applyBorder="1" applyAlignment="1">
      <alignment horizontal="center" vertical="center"/>
    </xf>
    <xf numFmtId="3" fontId="13"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8"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19"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3" fontId="13" fillId="0" borderId="2" xfId="2" applyNumberFormat="1" applyFont="1" applyBorder="1" applyAlignment="1">
      <alignment horizontal="center" vertical="center"/>
    </xf>
    <xf numFmtId="3" fontId="13" fillId="0" borderId="3" xfId="2" applyNumberFormat="1" applyFont="1" applyBorder="1" applyAlignment="1">
      <alignment horizontal="center" vertical="center"/>
    </xf>
    <xf numFmtId="165" fontId="13"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0" fillId="0" borderId="0" xfId="0" applyFont="1">
      <alignment vertical="center"/>
    </xf>
    <xf numFmtId="0" fontId="13" fillId="0" borderId="23" xfId="2" applyFont="1" applyBorder="1" applyAlignment="1">
      <alignment horizontal="center" vertical="center"/>
    </xf>
    <xf numFmtId="3" fontId="15" fillId="2" borderId="24" xfId="0" applyNumberFormat="1" applyFont="1" applyFill="1" applyBorder="1" applyAlignment="1">
      <alignment horizontal="center" vertical="center"/>
    </xf>
    <xf numFmtId="3" fontId="13" fillId="0" borderId="0" xfId="2" applyNumberFormat="1" applyFont="1" applyBorder="1" applyAlignment="1">
      <alignment horizontal="center" vertical="center"/>
    </xf>
    <xf numFmtId="0" fontId="13" fillId="0" borderId="0" xfId="2" applyFont="1" applyBorder="1" applyAlignment="1">
      <alignment horizontal="center" vertical="center"/>
    </xf>
    <xf numFmtId="0" fontId="17" fillId="8" borderId="21" xfId="7" applyNumberFormat="1" applyFill="1" applyBorder="1" applyAlignment="1">
      <alignment horizontal="center" vertical="center" wrapText="1"/>
    </xf>
    <xf numFmtId="0" fontId="24" fillId="8" borderId="22" xfId="7" applyNumberFormat="1" applyFont="1" applyFill="1" applyBorder="1" applyAlignment="1">
      <alignment horizontal="center" vertical="center" wrapText="1"/>
    </xf>
    <xf numFmtId="0" fontId="24" fillId="8" borderId="25" xfId="7" applyNumberFormat="1" applyFont="1" applyFill="1" applyBorder="1" applyAlignment="1">
      <alignment horizontal="center" vertical="center" wrapText="1"/>
    </xf>
    <xf numFmtId="0" fontId="24" fillId="8" borderId="8" xfId="7" applyNumberFormat="1" applyFont="1" applyFill="1" applyBorder="1" applyAlignment="1">
      <alignment horizontal="center" vertical="center" wrapText="1"/>
    </xf>
    <xf numFmtId="0" fontId="24" fillId="8" borderId="7" xfId="7" applyNumberFormat="1" applyFont="1" applyFill="1" applyBorder="1" applyAlignment="1">
      <alignment horizontal="center" vertical="center" wrapText="1"/>
    </xf>
    <xf numFmtId="0" fontId="23" fillId="9" borderId="13" xfId="6" applyNumberFormat="1" applyFont="1" applyFill="1" applyBorder="1" applyAlignment="1">
      <alignment horizontal="center" vertical="center"/>
    </xf>
    <xf numFmtId="3" fontId="23" fillId="9" borderId="12" xfId="6" applyNumberFormat="1" applyFont="1" applyFill="1" applyBorder="1" applyAlignment="1">
      <alignment horizontal="center" vertical="center"/>
    </xf>
    <xf numFmtId="3" fontId="23" fillId="9" borderId="24" xfId="6" applyNumberFormat="1" applyFont="1" applyFill="1" applyBorder="1" applyAlignment="1">
      <alignment horizontal="center" vertical="center"/>
    </xf>
    <xf numFmtId="3" fontId="17" fillId="10" borderId="24" xfId="8" applyNumberFormat="1" applyFill="1" applyBorder="1" applyAlignment="1">
      <alignment horizontal="center" vertical="center" wrapText="1"/>
    </xf>
    <xf numFmtId="3" fontId="23" fillId="10" borderId="24" xfId="6" applyNumberFormat="1" applyFont="1" applyFill="1" applyBorder="1" applyAlignment="1">
      <alignment horizontal="center" vertical="center"/>
    </xf>
    <xf numFmtId="0" fontId="1" fillId="11" borderId="24" xfId="9" applyNumberFormat="1" applyFont="1" applyFill="1" applyBorder="1" applyAlignment="1">
      <alignment horizontal="center" vertical="center"/>
    </xf>
    <xf numFmtId="3" fontId="1" fillId="11" borderId="24" xfId="9" applyNumberFormat="1" applyFont="1" applyFill="1" applyBorder="1" applyAlignment="1">
      <alignment horizontal="center" vertical="center"/>
    </xf>
    <xf numFmtId="3" fontId="25" fillId="10" borderId="24" xfId="0" applyNumberFormat="1" applyFont="1" applyFill="1" applyBorder="1" applyAlignment="1">
      <alignment horizontal="center" vertical="center"/>
    </xf>
    <xf numFmtId="3" fontId="26" fillId="11" borderId="24" xfId="9" applyNumberFormat="1" applyFont="1" applyFill="1" applyBorder="1" applyAlignment="1">
      <alignment horizontal="center" vertical="center"/>
    </xf>
    <xf numFmtId="3" fontId="17" fillId="10" borderId="24" xfId="8" applyNumberFormat="1" applyFill="1" applyBorder="1" applyAlignment="1">
      <alignment horizontal="center" vertical="center"/>
    </xf>
    <xf numFmtId="3" fontId="26" fillId="11" borderId="24" xfId="0" applyNumberFormat="1" applyFont="1" applyFill="1" applyBorder="1" applyAlignment="1">
      <alignment horizontal="center" vertical="center"/>
    </xf>
    <xf numFmtId="165" fontId="23" fillId="10" borderId="24" xfId="3" applyNumberFormat="1" applyFont="1" applyFill="1" applyBorder="1" applyAlignment="1">
      <alignment horizontal="center" vertical="center"/>
    </xf>
    <xf numFmtId="165" fontId="25" fillId="10" borderId="24" xfId="3" applyNumberFormat="1" applyFont="1" applyFill="1" applyBorder="1" applyAlignment="1">
      <alignment horizontal="center" vertical="center"/>
    </xf>
    <xf numFmtId="3" fontId="24" fillId="8" borderId="24" xfId="7" applyNumberFormat="1" applyFont="1" applyFill="1" applyBorder="1" applyAlignment="1">
      <alignment horizontal="center" vertical="center" wrapText="1"/>
    </xf>
    <xf numFmtId="165" fontId="24" fillId="8" borderId="24" xfId="3" applyNumberFormat="1" applyFont="1" applyFill="1" applyBorder="1" applyAlignment="1">
      <alignment horizontal="center" vertical="center" wrapText="1"/>
    </xf>
    <xf numFmtId="3" fontId="24" fillId="12" borderId="24" xfId="7" applyNumberFormat="1" applyFont="1" applyFill="1" applyBorder="1" applyAlignment="1">
      <alignment horizontal="center" vertical="center" wrapText="1"/>
    </xf>
    <xf numFmtId="0" fontId="28" fillId="9" borderId="24" xfId="0" applyFont="1" applyFill="1" applyBorder="1" applyAlignment="1">
      <alignment horizontal="center" vertical="center"/>
    </xf>
    <xf numFmtId="3" fontId="27" fillId="0" borderId="24" xfId="2" applyNumberFormat="1" applyFont="1" applyBorder="1" applyAlignment="1">
      <alignment horizontal="left" vertical="center" wrapText="1"/>
    </xf>
    <xf numFmtId="0" fontId="30" fillId="0" borderId="24" xfId="0" applyFont="1" applyBorder="1" applyAlignment="1">
      <alignment horizontal="left" vertical="top" wrapText="1"/>
    </xf>
    <xf numFmtId="3" fontId="13" fillId="0" borderId="24" xfId="2" applyNumberFormat="1" applyFont="1" applyBorder="1" applyAlignment="1">
      <alignment horizontal="center" vertical="center"/>
    </xf>
    <xf numFmtId="0" fontId="29" fillId="0" borderId="24" xfId="0" applyFont="1" applyBorder="1" applyAlignment="1">
      <alignment vertical="center" wrapText="1"/>
    </xf>
    <xf numFmtId="3" fontId="27" fillId="0" borderId="24" xfId="2" applyNumberFormat="1" applyFont="1" applyBorder="1" applyAlignment="1">
      <alignment horizontal="left" vertical="center"/>
    </xf>
    <xf numFmtId="0" fontId="30" fillId="0" borderId="24" xfId="0" applyFont="1" applyBorder="1" applyAlignment="1">
      <alignment horizontal="justify" vertical="center"/>
    </xf>
    <xf numFmtId="0" fontId="30" fillId="0" borderId="24" xfId="0" applyFont="1" applyBorder="1">
      <alignment vertical="center"/>
    </xf>
    <xf numFmtId="165" fontId="1" fillId="11" borderId="24" xfId="3" applyNumberFormat="1" applyFont="1" applyFill="1" applyBorder="1" applyAlignment="1">
      <alignment horizontal="center"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165" fontId="15" fillId="2" borderId="24" xfId="3" applyNumberFormat="1" applyFont="1" applyFill="1" applyBorder="1" applyAlignment="1">
      <alignment horizontal="center" vertical="center"/>
    </xf>
    <xf numFmtId="3" fontId="13" fillId="0" borderId="26" xfId="4" applyNumberFormat="1" applyFont="1" applyBorder="1" applyAlignment="1">
      <alignment horizontal="center" vertical="center"/>
    </xf>
    <xf numFmtId="165" fontId="13" fillId="0" borderId="5" xfId="3" applyNumberFormat="1" applyFont="1" applyBorder="1" applyAlignment="1">
      <alignment horizontal="center" vertical="center"/>
    </xf>
    <xf numFmtId="165" fontId="13" fillId="0" borderId="4" xfId="3" applyNumberFormat="1" applyFont="1" applyBorder="1" applyAlignment="1">
      <alignment horizontal="center" vertical="center"/>
    </xf>
    <xf numFmtId="165" fontId="13" fillId="0" borderId="6" xfId="3" applyNumberFormat="1" applyFont="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0" fontId="24" fillId="8" borderId="31" xfId="7" applyNumberFormat="1" applyFont="1" applyFill="1" applyBorder="1" applyAlignment="1">
      <alignment horizontal="center" vertical="center" wrapText="1"/>
    </xf>
    <xf numFmtId="0" fontId="24" fillId="8" borderId="32" xfId="7" applyNumberFormat="1" applyFont="1" applyFill="1" applyBorder="1" applyAlignment="1">
      <alignment horizontal="center" vertical="center" wrapText="1"/>
    </xf>
    <xf numFmtId="3" fontId="13" fillId="0" borderId="36" xfId="2" applyNumberFormat="1" applyFont="1" applyBorder="1" applyAlignment="1">
      <alignment horizontal="center" vertical="center"/>
    </xf>
    <xf numFmtId="0" fontId="9" fillId="0" borderId="0" xfId="0" applyNumberFormat="1" applyFont="1" applyAlignment="1">
      <alignment horizontal="center" vertical="center"/>
    </xf>
    <xf numFmtId="0" fontId="24" fillId="12" borderId="40" xfId="7" applyNumberFormat="1" applyFont="1" applyFill="1" applyBorder="1" applyAlignment="1">
      <alignment horizontal="center" vertical="center" wrapText="1"/>
    </xf>
    <xf numFmtId="3" fontId="23" fillId="9" borderId="40" xfId="6" applyNumberFormat="1" applyFont="1" applyFill="1" applyBorder="1" applyAlignment="1">
      <alignment horizontal="center" vertical="center" wrapText="1"/>
    </xf>
    <xf numFmtId="3" fontId="17" fillId="10" borderId="40" xfId="8" applyNumberFormat="1" applyFill="1" applyBorder="1" applyAlignment="1">
      <alignment horizontal="center" vertical="center" wrapText="1"/>
    </xf>
    <xf numFmtId="0" fontId="1" fillId="11" borderId="40" xfId="9" applyNumberFormat="1" applyFont="1" applyFill="1" applyBorder="1" applyAlignment="1">
      <alignment horizontal="center" vertical="center"/>
    </xf>
    <xf numFmtId="0" fontId="9" fillId="0" borderId="40"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 fontId="9" fillId="3" borderId="40" xfId="0" applyNumberFormat="1" applyFont="1" applyFill="1" applyBorder="1" applyAlignment="1" applyProtection="1">
      <alignment horizontal="center" vertical="center" wrapText="1"/>
      <protection locked="0"/>
    </xf>
    <xf numFmtId="0" fontId="9" fillId="3" borderId="40" xfId="0" applyNumberFormat="1" applyFont="1" applyFill="1" applyBorder="1" applyAlignment="1" applyProtection="1">
      <alignment horizontal="center" vertical="center" wrapText="1"/>
      <protection locked="0"/>
    </xf>
    <xf numFmtId="0" fontId="9" fillId="0" borderId="40" xfId="0" applyNumberFormat="1" applyFont="1" applyFill="1" applyBorder="1" applyAlignment="1" applyProtection="1">
      <alignment horizontal="center" vertical="center" wrapText="1"/>
      <protection locked="0"/>
    </xf>
    <xf numFmtId="0" fontId="17" fillId="10" borderId="40" xfId="8" applyNumberFormat="1" applyFill="1" applyBorder="1" applyAlignment="1">
      <alignment horizontal="center" vertical="center"/>
    </xf>
    <xf numFmtId="1"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3" fontId="15" fillId="2" borderId="42" xfId="0" applyNumberFormat="1" applyFont="1" applyFill="1" applyBorder="1" applyAlignment="1">
      <alignment horizontal="center" vertical="center"/>
    </xf>
    <xf numFmtId="165" fontId="24" fillId="8" borderId="32" xfId="3" applyNumberFormat="1" applyFont="1" applyFill="1" applyBorder="1" applyAlignment="1">
      <alignment horizontal="center" vertical="center" wrapText="1"/>
    </xf>
    <xf numFmtId="165" fontId="15" fillId="2" borderId="42" xfId="3" applyNumberFormat="1" applyFont="1" applyFill="1" applyBorder="1" applyAlignment="1">
      <alignment horizontal="center" vertical="center"/>
    </xf>
    <xf numFmtId="3" fontId="9" fillId="0" borderId="0" xfId="0" applyNumberFormat="1" applyFont="1" applyAlignment="1">
      <alignment horizontal="center" vertical="center"/>
    </xf>
    <xf numFmtId="0" fontId="24" fillId="8" borderId="43" xfId="7" applyNumberFormat="1" applyFont="1" applyFill="1" applyBorder="1" applyAlignment="1">
      <alignment horizontal="center" vertical="center" wrapText="1"/>
    </xf>
    <xf numFmtId="0" fontId="14" fillId="0" borderId="0" xfId="0" applyNumberFormat="1" applyFont="1" applyFill="1" applyAlignment="1">
      <alignment horizontal="center"/>
    </xf>
    <xf numFmtId="0" fontId="24" fillId="8" borderId="44" xfId="7" applyNumberFormat="1" applyFont="1" applyFill="1" applyBorder="1" applyAlignment="1">
      <alignment horizontal="center" vertical="center" wrapText="1"/>
    </xf>
    <xf numFmtId="0" fontId="24" fillId="8" borderId="45" xfId="7" applyNumberFormat="1" applyFont="1" applyFill="1" applyBorder="1" applyAlignment="1">
      <alignment horizontal="center" vertical="center" wrapText="1"/>
    </xf>
    <xf numFmtId="0" fontId="24" fillId="8" borderId="46" xfId="7" applyNumberFormat="1" applyFont="1" applyFill="1" applyBorder="1" applyAlignment="1">
      <alignment horizontal="center" vertical="center" wrapText="1"/>
    </xf>
    <xf numFmtId="3" fontId="27" fillId="0" borderId="2" xfId="4" applyNumberFormat="1" applyFont="1" applyBorder="1" applyAlignment="1">
      <alignment horizontal="left" vertical="center"/>
    </xf>
    <xf numFmtId="3" fontId="27" fillId="0" borderId="2" xfId="4" applyNumberFormat="1" applyFont="1" applyBorder="1" applyAlignment="1">
      <alignment horizontal="left" vertical="center" wrapText="1"/>
    </xf>
    <xf numFmtId="3" fontId="13" fillId="0" borderId="2" xfId="4" applyNumberFormat="1" applyFont="1" applyBorder="1" applyAlignment="1">
      <alignment horizontal="center" vertical="center"/>
    </xf>
    <xf numFmtId="3" fontId="27" fillId="0" borderId="3" xfId="4" applyNumberFormat="1" applyFont="1" applyBorder="1" applyAlignment="1">
      <alignment horizontal="left" vertical="center"/>
    </xf>
    <xf numFmtId="3" fontId="10" fillId="0" borderId="47" xfId="0" applyNumberFormat="1" applyFont="1" applyFill="1" applyBorder="1" applyAlignment="1">
      <alignment horizontal="center" vertical="center"/>
    </xf>
    <xf numFmtId="3" fontId="10" fillId="0" borderId="48" xfId="0" applyNumberFormat="1" applyFont="1" applyFill="1" applyBorder="1" applyAlignment="1">
      <alignment horizontal="center" vertical="center"/>
    </xf>
    <xf numFmtId="0" fontId="24" fillId="8" borderId="40" xfId="7" applyNumberFormat="1" applyFont="1" applyFill="1" applyBorder="1" applyAlignment="1">
      <alignment horizontal="left" vertical="center" wrapText="1"/>
    </xf>
    <xf numFmtId="3" fontId="23" fillId="9" borderId="40" xfId="6" applyNumberFormat="1" applyFont="1" applyFill="1" applyBorder="1" applyAlignment="1">
      <alignment horizontal="left" vertical="center" wrapText="1"/>
    </xf>
    <xf numFmtId="0" fontId="0" fillId="0" borderId="0" xfId="0" applyFill="1">
      <alignment vertical="center"/>
    </xf>
    <xf numFmtId="0" fontId="11" fillId="0" borderId="0" xfId="0" applyFont="1" applyFill="1">
      <alignment vertical="center"/>
    </xf>
    <xf numFmtId="0" fontId="0" fillId="0" borderId="0" xfId="0" applyAlignment="1">
      <alignment horizontal="left" vertical="center"/>
    </xf>
    <xf numFmtId="9" fontId="0" fillId="0" borderId="0" xfId="3" applyNumberFormat="1" applyFont="1" applyAlignment="1">
      <alignment horizontal="left" vertical="center"/>
    </xf>
    <xf numFmtId="3" fontId="13" fillId="0" borderId="1" xfId="4" applyNumberFormat="1" applyFont="1" applyFill="1" applyBorder="1" applyAlignment="1">
      <alignment horizontal="center" vertical="center"/>
    </xf>
    <xf numFmtId="3" fontId="13" fillId="0" borderId="4" xfId="4" applyNumberFormat="1" applyFont="1" applyFill="1" applyBorder="1" applyAlignment="1">
      <alignment horizontal="center" vertical="center"/>
    </xf>
    <xf numFmtId="165" fontId="13" fillId="0" borderId="0" xfId="3" applyNumberFormat="1" applyFont="1" applyFill="1" applyBorder="1" applyAlignment="1">
      <alignment horizontal="center" vertical="center"/>
    </xf>
    <xf numFmtId="165" fontId="0" fillId="0" borderId="0" xfId="3" applyNumberFormat="1" applyFont="1" applyFill="1">
      <alignment vertical="center"/>
    </xf>
    <xf numFmtId="0" fontId="13" fillId="0" borderId="10" xfId="2" applyFont="1" applyFill="1" applyBorder="1" applyAlignment="1">
      <alignment horizontal="center" vertical="center"/>
    </xf>
    <xf numFmtId="165" fontId="13" fillId="0" borderId="1" xfId="3" applyNumberFormat="1" applyFont="1" applyFill="1" applyBorder="1" applyAlignment="1">
      <alignment horizontal="center" vertical="center"/>
    </xf>
    <xf numFmtId="165" fontId="13" fillId="0" borderId="5" xfId="3" applyNumberFormat="1" applyFont="1" applyFill="1" applyBorder="1" applyAlignment="1">
      <alignment horizontal="center" vertical="center"/>
    </xf>
    <xf numFmtId="3" fontId="11" fillId="0" borderId="0" xfId="0" applyNumberFormat="1" applyFont="1">
      <alignment vertical="center"/>
    </xf>
    <xf numFmtId="165" fontId="0" fillId="0" borderId="0" xfId="3" applyNumberFormat="1" applyFont="1" applyAlignment="1">
      <alignment vertical="center"/>
    </xf>
    <xf numFmtId="165" fontId="24" fillId="12" borderId="24" xfId="3" applyNumberFormat="1" applyFont="1" applyFill="1" applyBorder="1" applyAlignment="1">
      <alignment horizontal="center" vertical="center" wrapText="1"/>
    </xf>
    <xf numFmtId="165" fontId="23" fillId="9" borderId="24" xfId="3" applyNumberFormat="1" applyFont="1" applyFill="1" applyBorder="1" applyAlignment="1">
      <alignment horizontal="center" vertical="center"/>
    </xf>
    <xf numFmtId="165" fontId="24" fillId="8" borderId="49" xfId="3" applyNumberFormat="1" applyFont="1" applyFill="1" applyBorder="1" applyAlignment="1">
      <alignment horizontal="center" vertical="center" wrapText="1"/>
    </xf>
    <xf numFmtId="165" fontId="24" fillId="12" borderId="49" xfId="3" applyNumberFormat="1" applyFont="1" applyFill="1" applyBorder="1" applyAlignment="1">
      <alignment horizontal="center" vertical="center" wrapText="1"/>
    </xf>
    <xf numFmtId="165" fontId="23" fillId="9" borderId="49" xfId="3" applyNumberFormat="1" applyFont="1" applyFill="1" applyBorder="1" applyAlignment="1">
      <alignment horizontal="center" vertical="center"/>
    </xf>
    <xf numFmtId="165" fontId="23" fillId="10" borderId="49" xfId="3" applyNumberFormat="1" applyFont="1" applyFill="1" applyBorder="1" applyAlignment="1">
      <alignment horizontal="center" vertical="center"/>
    </xf>
    <xf numFmtId="165" fontId="1" fillId="11" borderId="49" xfId="3" applyNumberFormat="1" applyFont="1" applyFill="1" applyBorder="1" applyAlignment="1">
      <alignment horizontal="center" vertical="center"/>
    </xf>
    <xf numFmtId="165" fontId="15" fillId="2" borderId="49" xfId="3" applyNumberFormat="1" applyFont="1" applyFill="1" applyBorder="1" applyAlignment="1">
      <alignment horizontal="center" vertical="center"/>
    </xf>
    <xf numFmtId="165" fontId="25" fillId="10" borderId="49" xfId="3" applyNumberFormat="1" applyFont="1" applyFill="1" applyBorder="1" applyAlignment="1">
      <alignment horizontal="center" vertical="center"/>
    </xf>
    <xf numFmtId="165" fontId="15" fillId="2" borderId="50" xfId="3" applyNumberFormat="1" applyFont="1" applyFill="1" applyBorder="1" applyAlignment="1">
      <alignment horizontal="center" vertical="center"/>
    </xf>
    <xf numFmtId="165" fontId="13" fillId="0" borderId="4" xfId="3" applyNumberFormat="1" applyFont="1" applyFill="1" applyBorder="1" applyAlignment="1">
      <alignment horizontal="center" vertical="center"/>
    </xf>
    <xf numFmtId="165" fontId="13" fillId="0" borderId="6" xfId="3" applyNumberFormat="1" applyFont="1" applyFill="1" applyBorder="1" applyAlignment="1">
      <alignment horizontal="center" vertical="center"/>
    </xf>
    <xf numFmtId="0" fontId="24" fillId="8" borderId="51" xfId="7" applyNumberFormat="1" applyFont="1" applyFill="1" applyBorder="1" applyAlignment="1">
      <alignment horizontal="center" vertical="center" wrapText="1"/>
    </xf>
    <xf numFmtId="165" fontId="13" fillId="0" borderId="47" xfId="3" applyNumberFormat="1" applyFont="1" applyFill="1" applyBorder="1" applyAlignment="1">
      <alignment horizontal="center" vertical="center"/>
    </xf>
    <xf numFmtId="165" fontId="13" fillId="0" borderId="48" xfId="3" applyNumberFormat="1" applyFont="1" applyFill="1" applyBorder="1" applyAlignment="1">
      <alignment horizontal="center" vertical="center"/>
    </xf>
    <xf numFmtId="165" fontId="23" fillId="9" borderId="12" xfId="3" applyNumberFormat="1" applyFont="1" applyFill="1" applyBorder="1" applyAlignment="1">
      <alignment horizontal="center" vertical="center"/>
    </xf>
    <xf numFmtId="165" fontId="10" fillId="0" borderId="1" xfId="3" applyNumberFormat="1" applyFont="1" applyFill="1" applyBorder="1" applyAlignment="1">
      <alignment horizontal="center" vertical="center"/>
    </xf>
    <xf numFmtId="165" fontId="10" fillId="0" borderId="4" xfId="3" applyNumberFormat="1" applyFont="1" applyFill="1" applyBorder="1" applyAlignment="1">
      <alignment horizontal="center" vertical="center"/>
    </xf>
    <xf numFmtId="165" fontId="23" fillId="9" borderId="30" xfId="3" applyNumberFormat="1" applyFont="1" applyFill="1" applyBorder="1" applyAlignment="1">
      <alignment horizontal="center" vertical="center"/>
    </xf>
    <xf numFmtId="165" fontId="10" fillId="0" borderId="5" xfId="3" applyNumberFormat="1" applyFont="1" applyFill="1" applyBorder="1" applyAlignment="1">
      <alignment horizontal="center" vertical="center"/>
    </xf>
    <xf numFmtId="165" fontId="10" fillId="0" borderId="6" xfId="3" applyNumberFormat="1" applyFont="1" applyFill="1" applyBorder="1" applyAlignment="1">
      <alignment horizontal="center" vertical="center"/>
    </xf>
    <xf numFmtId="165" fontId="10" fillId="0" borderId="47" xfId="3" applyNumberFormat="1" applyFont="1" applyFill="1" applyBorder="1" applyAlignment="1">
      <alignment horizontal="center" vertical="center"/>
    </xf>
    <xf numFmtId="165" fontId="10" fillId="0" borderId="48" xfId="3"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1" fontId="9" fillId="0" borderId="40" xfId="0" applyNumberFormat="1" applyFont="1" applyFill="1" applyBorder="1" applyAlignment="1" applyProtection="1">
      <alignment horizontal="center" vertical="center" wrapText="1"/>
      <protection locked="0"/>
    </xf>
    <xf numFmtId="3" fontId="15" fillId="0" borderId="24" xfId="0" applyNumberFormat="1" applyFont="1" applyFill="1" applyBorder="1" applyAlignment="1">
      <alignment horizontal="center" vertical="center"/>
    </xf>
    <xf numFmtId="165" fontId="15" fillId="0" borderId="24" xfId="3" applyNumberFormat="1" applyFont="1" applyFill="1" applyBorder="1" applyAlignment="1">
      <alignment horizontal="center" vertical="center"/>
    </xf>
    <xf numFmtId="165" fontId="15" fillId="0" borderId="49" xfId="3"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0" xfId="3" applyNumberFormat="1" applyFont="1" applyFill="1" applyAlignment="1">
      <alignment horizontal="center" vertical="center"/>
    </xf>
    <xf numFmtId="9" fontId="11" fillId="0" borderId="0" xfId="3" applyFont="1">
      <alignment vertical="center"/>
    </xf>
    <xf numFmtId="3" fontId="13" fillId="0" borderId="1" xfId="2" applyNumberFormat="1" applyFont="1" applyFill="1" applyBorder="1" applyAlignment="1">
      <alignment horizontal="center" vertical="center"/>
    </xf>
    <xf numFmtId="0" fontId="21" fillId="0" borderId="0" xfId="0" applyNumberFormat="1" applyFont="1" applyFill="1" applyAlignment="1">
      <alignment horizontal="left" vertical="center"/>
    </xf>
    <xf numFmtId="0" fontId="22" fillId="0" borderId="0" xfId="0" applyFont="1" applyAlignment="1">
      <alignment horizontal="left" vertical="center"/>
    </xf>
    <xf numFmtId="0" fontId="14" fillId="0" borderId="0" xfId="0" applyNumberFormat="1" applyFont="1" applyFill="1" applyAlignment="1">
      <alignment horizontal="center"/>
    </xf>
    <xf numFmtId="0" fontId="6" fillId="0"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24" fillId="8" borderId="27" xfId="7" applyNumberFormat="1" applyFont="1" applyFill="1" applyBorder="1" applyAlignment="1">
      <alignment horizontal="center" vertical="center" wrapText="1"/>
    </xf>
    <xf numFmtId="0" fontId="24" fillId="8" borderId="34" xfId="7" applyNumberFormat="1" applyFont="1" applyFill="1" applyBorder="1" applyAlignment="1">
      <alignment horizontal="center" vertical="center" wrapText="1"/>
    </xf>
    <xf numFmtId="3" fontId="13" fillId="0" borderId="35" xfId="2" applyNumberFormat="1" applyFont="1" applyBorder="1" applyAlignment="1">
      <alignment horizontal="center" vertical="center"/>
    </xf>
    <xf numFmtId="3" fontId="13" fillId="0" borderId="37" xfId="2" applyNumberFormat="1" applyFont="1" applyBorder="1" applyAlignment="1">
      <alignment horizontal="center" vertical="center"/>
    </xf>
    <xf numFmtId="3" fontId="13" fillId="0" borderId="33" xfId="2" applyNumberFormat="1" applyFont="1" applyBorder="1" applyAlignment="1">
      <alignment horizontal="center" vertical="center"/>
    </xf>
    <xf numFmtId="3" fontId="13" fillId="0" borderId="38" xfId="2" applyNumberFormat="1" applyFont="1" applyBorder="1" applyAlignment="1">
      <alignment horizontal="center" vertical="center"/>
    </xf>
    <xf numFmtId="3" fontId="13" fillId="0" borderId="39"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476250</xdr:colOff>
      <xdr:row>4</xdr:row>
      <xdr:rowOff>95250</xdr:rowOff>
    </xdr:from>
    <xdr:to>
      <xdr:col>2</xdr:col>
      <xdr:colOff>666750</xdr:colOff>
      <xdr:row>4</xdr:row>
      <xdr:rowOff>266700</xdr:rowOff>
    </xdr:to>
    <xdr:sp macro="" textlink="">
      <xdr:nvSpPr>
        <xdr:cNvPr id="2" name="AutoShape 68"/>
        <xdr:cNvSpPr>
          <a:spLocks noChangeArrowheads="1"/>
        </xdr:cNvSpPr>
      </xdr:nvSpPr>
      <xdr:spPr bwMode="auto">
        <a:xfrm>
          <a:off x="38576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457200</xdr:colOff>
      <xdr:row>4</xdr:row>
      <xdr:rowOff>104775</xdr:rowOff>
    </xdr:from>
    <xdr:to>
      <xdr:col>3</xdr:col>
      <xdr:colOff>647700</xdr:colOff>
      <xdr:row>4</xdr:row>
      <xdr:rowOff>276225</xdr:rowOff>
    </xdr:to>
    <xdr:sp macro="" textlink="">
      <xdr:nvSpPr>
        <xdr:cNvPr id="3" name="AutoShape 68"/>
        <xdr:cNvSpPr>
          <a:spLocks noChangeArrowheads="1"/>
        </xdr:cNvSpPr>
      </xdr:nvSpPr>
      <xdr:spPr bwMode="auto">
        <a:xfrm>
          <a:off x="4981575"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495300</xdr:colOff>
      <xdr:row>4</xdr:row>
      <xdr:rowOff>95250</xdr:rowOff>
    </xdr:from>
    <xdr:to>
      <xdr:col>4</xdr:col>
      <xdr:colOff>685800</xdr:colOff>
      <xdr:row>4</xdr:row>
      <xdr:rowOff>266700</xdr:rowOff>
    </xdr:to>
    <xdr:sp macro="" textlink="">
      <xdr:nvSpPr>
        <xdr:cNvPr id="4" name="AutoShape 68"/>
        <xdr:cNvSpPr>
          <a:spLocks noChangeArrowheads="1"/>
        </xdr:cNvSpPr>
      </xdr:nvSpPr>
      <xdr:spPr bwMode="auto">
        <a:xfrm>
          <a:off x="61626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447675</xdr:colOff>
      <xdr:row>4</xdr:row>
      <xdr:rowOff>95250</xdr:rowOff>
    </xdr:from>
    <xdr:to>
      <xdr:col>5</xdr:col>
      <xdr:colOff>638175</xdr:colOff>
      <xdr:row>4</xdr:row>
      <xdr:rowOff>266700</xdr:rowOff>
    </xdr:to>
    <xdr:sp macro="" textlink="">
      <xdr:nvSpPr>
        <xdr:cNvPr id="10" name="AutoShape 68"/>
        <xdr:cNvSpPr>
          <a:spLocks noChangeArrowheads="1"/>
        </xdr:cNvSpPr>
      </xdr:nvSpPr>
      <xdr:spPr bwMode="auto">
        <a:xfrm>
          <a:off x="72580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457200</xdr:colOff>
      <xdr:row>4</xdr:row>
      <xdr:rowOff>95250</xdr:rowOff>
    </xdr:from>
    <xdr:to>
      <xdr:col>6</xdr:col>
      <xdr:colOff>647700</xdr:colOff>
      <xdr:row>4</xdr:row>
      <xdr:rowOff>266700</xdr:rowOff>
    </xdr:to>
    <xdr:sp macro="" textlink="">
      <xdr:nvSpPr>
        <xdr:cNvPr id="11" name="AutoShape 68"/>
        <xdr:cNvSpPr>
          <a:spLocks noChangeArrowheads="1"/>
        </xdr:cNvSpPr>
      </xdr:nvSpPr>
      <xdr:spPr bwMode="auto">
        <a:xfrm>
          <a:off x="84105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457200</xdr:colOff>
      <xdr:row>4</xdr:row>
      <xdr:rowOff>85725</xdr:rowOff>
    </xdr:from>
    <xdr:to>
      <xdr:col>7</xdr:col>
      <xdr:colOff>647700</xdr:colOff>
      <xdr:row>4</xdr:row>
      <xdr:rowOff>257175</xdr:rowOff>
    </xdr:to>
    <xdr:sp macro="" textlink="">
      <xdr:nvSpPr>
        <xdr:cNvPr id="13" name="AutoShape 68"/>
        <xdr:cNvSpPr>
          <a:spLocks noChangeArrowheads="1"/>
        </xdr:cNvSpPr>
      </xdr:nvSpPr>
      <xdr:spPr bwMode="auto">
        <a:xfrm>
          <a:off x="95535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361950</xdr:colOff>
      <xdr:row>4</xdr:row>
      <xdr:rowOff>85725</xdr:rowOff>
    </xdr:from>
    <xdr:to>
      <xdr:col>8</xdr:col>
      <xdr:colOff>552450</xdr:colOff>
      <xdr:row>4</xdr:row>
      <xdr:rowOff>257175</xdr:rowOff>
    </xdr:to>
    <xdr:sp macro="" textlink="">
      <xdr:nvSpPr>
        <xdr:cNvPr id="14" name="AutoShape 68"/>
        <xdr:cNvSpPr>
          <a:spLocks noChangeArrowheads="1"/>
        </xdr:cNvSpPr>
      </xdr:nvSpPr>
      <xdr:spPr bwMode="auto">
        <a:xfrm>
          <a:off x="1102042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1"/>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RowHeight="15" customHeight="1" x14ac:dyDescent="0.2"/>
  <cols>
    <col min="1" max="1" width="6.7109375" style="5" customWidth="1"/>
    <col min="2" max="2" width="44" style="5" customWidth="1"/>
    <col min="3" max="5" width="17.140625" style="5" customWidth="1"/>
    <col min="6" max="7" width="17.140625" style="21" customWidth="1"/>
    <col min="8" max="8" width="17.140625" style="87" customWidth="1"/>
    <col min="9" max="9" width="17.140625" style="73" customWidth="1"/>
    <col min="10" max="16384" width="9.140625" style="5"/>
  </cols>
  <sheetData>
    <row r="1" spans="2:12" ht="35.25" customHeight="1" x14ac:dyDescent="0.2">
      <c r="B1" s="84" t="s">
        <v>0</v>
      </c>
      <c r="C1" s="45">
        <v>2019</v>
      </c>
      <c r="D1" s="45">
        <v>2022</v>
      </c>
      <c r="E1" s="45">
        <v>2023</v>
      </c>
      <c r="F1" s="45" t="s">
        <v>269</v>
      </c>
      <c r="G1" s="45" t="s">
        <v>270</v>
      </c>
      <c r="H1" s="45" t="s">
        <v>271</v>
      </c>
      <c r="I1" s="103" t="s">
        <v>272</v>
      </c>
    </row>
    <row r="2" spans="2:12" s="21" customFormat="1" ht="31.5" customHeight="1" x14ac:dyDescent="0.2">
      <c r="B2" s="117" t="s">
        <v>251</v>
      </c>
      <c r="C2" s="61">
        <v>9357964</v>
      </c>
      <c r="D2" s="61">
        <v>5426903</v>
      </c>
      <c r="E2" s="61">
        <v>7072220</v>
      </c>
      <c r="F2" s="61">
        <f>E2-C2</f>
        <v>-2285744</v>
      </c>
      <c r="G2" s="61">
        <f>E2-D2</f>
        <v>1645317</v>
      </c>
      <c r="H2" s="62">
        <f>E2/C2-1</f>
        <v>-0.24425654982216216</v>
      </c>
      <c r="I2" s="134">
        <f>E2/D2-1</f>
        <v>0.30317788985725369</v>
      </c>
      <c r="L2" s="105"/>
    </row>
    <row r="3" spans="2:12" s="21" customFormat="1" ht="19.5" customHeight="1" x14ac:dyDescent="0.2">
      <c r="B3" s="88" t="s">
        <v>240</v>
      </c>
      <c r="C3" s="63">
        <v>1632190</v>
      </c>
      <c r="D3" s="63">
        <v>722958</v>
      </c>
      <c r="E3" s="63">
        <v>900680</v>
      </c>
      <c r="F3" s="63">
        <f t="shared" ref="F3:F4" si="0">E3-C3</f>
        <v>-731510</v>
      </c>
      <c r="G3" s="63">
        <f t="shared" ref="G3:G4" si="1">E3-D3</f>
        <v>177722</v>
      </c>
      <c r="H3" s="132">
        <f t="shared" ref="H3:H4" si="2">E3/C3-1</f>
        <v>-0.44817698919856142</v>
      </c>
      <c r="I3" s="135">
        <f t="shared" ref="I3:I4" si="3">E3/D3-1</f>
        <v>0.2458261752411619</v>
      </c>
    </row>
    <row r="4" spans="2:12" ht="30.75" customHeight="1" x14ac:dyDescent="0.2">
      <c r="B4" s="118" t="s">
        <v>252</v>
      </c>
      <c r="C4" s="50">
        <v>7725774</v>
      </c>
      <c r="D4" s="50">
        <v>4703945</v>
      </c>
      <c r="E4" s="50">
        <v>6171540</v>
      </c>
      <c r="F4" s="50">
        <f t="shared" si="0"/>
        <v>-1554234</v>
      </c>
      <c r="G4" s="50">
        <f t="shared" si="1"/>
        <v>1467595</v>
      </c>
      <c r="H4" s="133">
        <f t="shared" si="2"/>
        <v>-0.20117518322436045</v>
      </c>
      <c r="I4" s="136">
        <f t="shared" si="3"/>
        <v>0.31199238086329673</v>
      </c>
    </row>
    <row r="5" spans="2:12" s="21" customFormat="1" ht="30.75" customHeight="1" x14ac:dyDescent="0.2">
      <c r="B5" s="89" t="s">
        <v>250</v>
      </c>
      <c r="C5" s="50"/>
      <c r="D5" s="50"/>
      <c r="E5" s="50"/>
      <c r="F5" s="50"/>
      <c r="G5" s="50"/>
      <c r="H5" s="133"/>
      <c r="I5" s="136"/>
      <c r="J5" s="105"/>
    </row>
    <row r="6" spans="2:12" ht="15" customHeight="1" x14ac:dyDescent="0.2">
      <c r="B6" s="90" t="s">
        <v>1</v>
      </c>
      <c r="C6" s="51">
        <v>6665255</v>
      </c>
      <c r="D6" s="51">
        <v>3902798</v>
      </c>
      <c r="E6" s="52">
        <v>5178589</v>
      </c>
      <c r="F6" s="52">
        <f>E6-C6</f>
        <v>-1486666</v>
      </c>
      <c r="G6" s="52">
        <f>E6-D6</f>
        <v>1275791</v>
      </c>
      <c r="H6" s="59">
        <f>E6/C6-1</f>
        <v>-0.22304713022982614</v>
      </c>
      <c r="I6" s="137">
        <f>E6/D6-1</f>
        <v>0.32689137382974987</v>
      </c>
      <c r="K6" s="105"/>
    </row>
    <row r="7" spans="2:12" x14ac:dyDescent="0.2">
      <c r="B7" s="91" t="s">
        <v>2</v>
      </c>
      <c r="C7" s="54">
        <v>4988307</v>
      </c>
      <c r="D7" s="54">
        <v>2593461</v>
      </c>
      <c r="E7" s="54">
        <v>3315154</v>
      </c>
      <c r="F7" s="54">
        <f>E7-C7</f>
        <v>-1673153</v>
      </c>
      <c r="G7" s="54">
        <f t="shared" ref="G7:G67" si="4">E7-D7</f>
        <v>721693</v>
      </c>
      <c r="H7" s="72">
        <f t="shared" ref="H7:H36" si="5">E7/C7-1</f>
        <v>-0.33541500152256065</v>
      </c>
      <c r="I7" s="138">
        <f t="shared" ref="I7" si="6">E7/D7-1</f>
        <v>0.27827409010584692</v>
      </c>
      <c r="K7" s="105"/>
    </row>
    <row r="8" spans="2:12" s="13" customFormat="1" ht="14.25" customHeight="1" x14ac:dyDescent="0.2">
      <c r="B8" s="92" t="s">
        <v>4</v>
      </c>
      <c r="C8" s="40">
        <v>1526619</v>
      </c>
      <c r="D8" s="40">
        <v>152969</v>
      </c>
      <c r="E8" s="40">
        <v>199835</v>
      </c>
      <c r="F8" s="40">
        <f t="shared" ref="F8:F67" si="7">E8-C8</f>
        <v>-1326784</v>
      </c>
      <c r="G8" s="40">
        <f t="shared" si="4"/>
        <v>46866</v>
      </c>
      <c r="H8" s="77">
        <f t="shared" si="5"/>
        <v>-0.86909962472627422</v>
      </c>
      <c r="I8" s="139">
        <f>E8/D8-1</f>
        <v>0.3063758016330107</v>
      </c>
    </row>
    <row r="9" spans="2:12" s="13" customFormat="1" ht="12" x14ac:dyDescent="0.2">
      <c r="B9" s="92" t="s">
        <v>5</v>
      </c>
      <c r="C9" s="40">
        <v>66174</v>
      </c>
      <c r="D9" s="40">
        <v>130046</v>
      </c>
      <c r="E9" s="40">
        <v>130203</v>
      </c>
      <c r="F9" s="40">
        <f t="shared" si="7"/>
        <v>64029</v>
      </c>
      <c r="G9" s="40">
        <f t="shared" si="4"/>
        <v>157</v>
      </c>
      <c r="H9" s="77">
        <f t="shared" si="5"/>
        <v>0.96758545652371031</v>
      </c>
      <c r="I9" s="139">
        <f t="shared" ref="I9:I67" si="8">E9/D9-1</f>
        <v>1.2072651215724317E-3</v>
      </c>
    </row>
    <row r="10" spans="2:12" s="13" customFormat="1" ht="12" x14ac:dyDescent="0.2">
      <c r="B10" s="92" t="s">
        <v>6</v>
      </c>
      <c r="C10" s="40">
        <v>10916</v>
      </c>
      <c r="D10" s="40">
        <v>7223</v>
      </c>
      <c r="E10" s="40">
        <v>10399</v>
      </c>
      <c r="F10" s="40">
        <f t="shared" si="7"/>
        <v>-517</v>
      </c>
      <c r="G10" s="40">
        <f t="shared" si="4"/>
        <v>3176</v>
      </c>
      <c r="H10" s="77">
        <f t="shared" si="5"/>
        <v>-4.7361670941736933E-2</v>
      </c>
      <c r="I10" s="139">
        <f t="shared" si="8"/>
        <v>0.43970649314689192</v>
      </c>
    </row>
    <row r="11" spans="2:12" ht="15" customHeight="1" x14ac:dyDescent="0.2">
      <c r="B11" s="93" t="s">
        <v>8</v>
      </c>
      <c r="C11" s="40">
        <v>12482</v>
      </c>
      <c r="D11" s="40">
        <v>9263</v>
      </c>
      <c r="E11" s="40">
        <v>10581</v>
      </c>
      <c r="F11" s="40">
        <f t="shared" si="7"/>
        <v>-1901</v>
      </c>
      <c r="G11" s="40">
        <f t="shared" si="4"/>
        <v>1318</v>
      </c>
      <c r="H11" s="77">
        <f t="shared" si="5"/>
        <v>-0.15229931100785132</v>
      </c>
      <c r="I11" s="139">
        <f t="shared" si="8"/>
        <v>0.14228651624743605</v>
      </c>
    </row>
    <row r="12" spans="2:12" ht="15" customHeight="1" x14ac:dyDescent="0.2">
      <c r="B12" s="93" t="s">
        <v>19</v>
      </c>
      <c r="C12" s="40">
        <v>13708</v>
      </c>
      <c r="D12" s="40">
        <v>4015</v>
      </c>
      <c r="E12" s="40">
        <v>13179</v>
      </c>
      <c r="F12" s="40">
        <f t="shared" si="7"/>
        <v>-529</v>
      </c>
      <c r="G12" s="40">
        <f t="shared" si="4"/>
        <v>9164</v>
      </c>
      <c r="H12" s="77">
        <f t="shared" si="5"/>
        <v>-3.8590604026845665E-2</v>
      </c>
      <c r="I12" s="139">
        <f t="shared" si="8"/>
        <v>2.2824408468244086</v>
      </c>
    </row>
    <row r="13" spans="2:12" ht="15" customHeight="1" x14ac:dyDescent="0.2">
      <c r="B13" s="93" t="s">
        <v>12</v>
      </c>
      <c r="C13" s="40">
        <v>20514</v>
      </c>
      <c r="D13" s="40">
        <v>16496</v>
      </c>
      <c r="E13" s="40">
        <v>23139</v>
      </c>
      <c r="F13" s="40">
        <f t="shared" si="7"/>
        <v>2625</v>
      </c>
      <c r="G13" s="40">
        <f t="shared" si="4"/>
        <v>6643</v>
      </c>
      <c r="H13" s="77">
        <f t="shared" si="5"/>
        <v>0.1279613922199474</v>
      </c>
      <c r="I13" s="139">
        <f t="shared" si="8"/>
        <v>0.40270368574199811</v>
      </c>
    </row>
    <row r="14" spans="2:12" ht="15" customHeight="1" x14ac:dyDescent="0.2">
      <c r="B14" s="93" t="s">
        <v>296</v>
      </c>
      <c r="C14" s="40">
        <v>22381</v>
      </c>
      <c r="D14" s="40">
        <v>15467</v>
      </c>
      <c r="E14" s="40">
        <v>21763</v>
      </c>
      <c r="F14" s="40">
        <f t="shared" si="7"/>
        <v>-618</v>
      </c>
      <c r="G14" s="40">
        <f t="shared" si="4"/>
        <v>6296</v>
      </c>
      <c r="H14" s="77">
        <f t="shared" si="5"/>
        <v>-2.7612707207005927E-2</v>
      </c>
      <c r="I14" s="139">
        <f t="shared" si="8"/>
        <v>0.40706019266826154</v>
      </c>
    </row>
    <row r="15" spans="2:12" s="13" customFormat="1" ht="15" customHeight="1" x14ac:dyDescent="0.2">
      <c r="B15" s="92" t="s">
        <v>13</v>
      </c>
      <c r="C15" s="40">
        <v>6559</v>
      </c>
      <c r="D15" s="40">
        <v>8096</v>
      </c>
      <c r="E15" s="40">
        <v>12042</v>
      </c>
      <c r="F15" s="40">
        <f t="shared" si="7"/>
        <v>5483</v>
      </c>
      <c r="G15" s="40">
        <f t="shared" si="4"/>
        <v>3946</v>
      </c>
      <c r="H15" s="77">
        <f t="shared" si="5"/>
        <v>0.83595060222594908</v>
      </c>
      <c r="I15" s="139">
        <f t="shared" si="8"/>
        <v>0.48740118577075098</v>
      </c>
    </row>
    <row r="16" spans="2:12" s="13" customFormat="1" ht="15" customHeight="1" x14ac:dyDescent="0.2">
      <c r="B16" s="92" t="s">
        <v>14</v>
      </c>
      <c r="C16" s="40">
        <v>88300</v>
      </c>
      <c r="D16" s="40">
        <v>41917</v>
      </c>
      <c r="E16" s="40">
        <v>91210</v>
      </c>
      <c r="F16" s="40">
        <f t="shared" si="7"/>
        <v>2910</v>
      </c>
      <c r="G16" s="40">
        <f t="shared" si="4"/>
        <v>49293</v>
      </c>
      <c r="H16" s="77">
        <f t="shared" si="5"/>
        <v>3.2955832389580886E-2</v>
      </c>
      <c r="I16" s="139">
        <f t="shared" si="8"/>
        <v>1.1759667915165686</v>
      </c>
    </row>
    <row r="17" spans="2:11" ht="15" customHeight="1" x14ac:dyDescent="0.2">
      <c r="B17" s="93" t="s">
        <v>15</v>
      </c>
      <c r="C17" s="40">
        <v>6815</v>
      </c>
      <c r="D17" s="40">
        <v>4157</v>
      </c>
      <c r="E17" s="40">
        <v>6545</v>
      </c>
      <c r="F17" s="40">
        <f t="shared" si="7"/>
        <v>-270</v>
      </c>
      <c r="G17" s="40">
        <f t="shared" si="4"/>
        <v>2388</v>
      </c>
      <c r="H17" s="77">
        <f t="shared" si="5"/>
        <v>-3.9618488628026416E-2</v>
      </c>
      <c r="I17" s="139">
        <f t="shared" si="8"/>
        <v>0.57445273033437583</v>
      </c>
    </row>
    <row r="18" spans="2:11" ht="15" customHeight="1" x14ac:dyDescent="0.2">
      <c r="B18" s="93" t="s">
        <v>16</v>
      </c>
      <c r="C18" s="40">
        <v>1471558</v>
      </c>
      <c r="D18" s="40">
        <v>1087257</v>
      </c>
      <c r="E18" s="40">
        <v>1418464</v>
      </c>
      <c r="F18" s="40">
        <f t="shared" si="7"/>
        <v>-53094</v>
      </c>
      <c r="G18" s="40">
        <f t="shared" si="4"/>
        <v>331207</v>
      </c>
      <c r="H18" s="77">
        <f t="shared" si="5"/>
        <v>-3.6080127320839539E-2</v>
      </c>
      <c r="I18" s="139">
        <f t="shared" si="8"/>
        <v>0.30462622912522064</v>
      </c>
    </row>
    <row r="19" spans="2:11" s="13" customFormat="1" ht="15" customHeight="1" x14ac:dyDescent="0.2">
      <c r="B19" s="92" t="s">
        <v>17</v>
      </c>
      <c r="C19" s="40">
        <v>6689</v>
      </c>
      <c r="D19" s="40">
        <v>3508</v>
      </c>
      <c r="E19" s="40">
        <v>4812</v>
      </c>
      <c r="F19" s="40">
        <f t="shared" si="7"/>
        <v>-1877</v>
      </c>
      <c r="G19" s="40">
        <f t="shared" si="4"/>
        <v>1304</v>
      </c>
      <c r="H19" s="77">
        <f t="shared" si="5"/>
        <v>-0.28060995664523847</v>
      </c>
      <c r="I19" s="139">
        <f t="shared" si="8"/>
        <v>0.37172177879133406</v>
      </c>
    </row>
    <row r="20" spans="2:11" ht="15" customHeight="1" x14ac:dyDescent="0.2">
      <c r="B20" s="93" t="s">
        <v>3</v>
      </c>
      <c r="C20" s="40">
        <v>1365048</v>
      </c>
      <c r="D20" s="40">
        <v>742593</v>
      </c>
      <c r="E20" s="40">
        <v>962540</v>
      </c>
      <c r="F20" s="40">
        <f t="shared" si="7"/>
        <v>-402508</v>
      </c>
      <c r="G20" s="40">
        <f t="shared" si="4"/>
        <v>219947</v>
      </c>
      <c r="H20" s="77">
        <f t="shared" si="5"/>
        <v>-0.29486728671812268</v>
      </c>
      <c r="I20" s="139">
        <f t="shared" si="8"/>
        <v>0.29618781755281831</v>
      </c>
    </row>
    <row r="21" spans="2:11" ht="15" customHeight="1" x14ac:dyDescent="0.2">
      <c r="B21" s="93" t="s">
        <v>18</v>
      </c>
      <c r="C21" s="40">
        <v>5342</v>
      </c>
      <c r="D21" s="40">
        <v>6161</v>
      </c>
      <c r="E21" s="40">
        <v>6361</v>
      </c>
      <c r="F21" s="40">
        <f t="shared" si="7"/>
        <v>1019</v>
      </c>
      <c r="G21" s="40">
        <f t="shared" si="4"/>
        <v>200</v>
      </c>
      <c r="H21" s="77">
        <f t="shared" si="5"/>
        <v>0.19075252714339208</v>
      </c>
      <c r="I21" s="139">
        <f t="shared" si="8"/>
        <v>3.246226261970464E-2</v>
      </c>
    </row>
    <row r="22" spans="2:11" s="13" customFormat="1" ht="15" customHeight="1" x14ac:dyDescent="0.2">
      <c r="B22" s="92" t="s">
        <v>21</v>
      </c>
      <c r="C22" s="40">
        <v>16785</v>
      </c>
      <c r="D22" s="40">
        <v>47953</v>
      </c>
      <c r="E22" s="40">
        <v>52088</v>
      </c>
      <c r="F22" s="40">
        <f t="shared" si="7"/>
        <v>35303</v>
      </c>
      <c r="G22" s="40">
        <f t="shared" si="4"/>
        <v>4135</v>
      </c>
      <c r="H22" s="77">
        <f t="shared" si="5"/>
        <v>2.1032469466785821</v>
      </c>
      <c r="I22" s="139">
        <f t="shared" si="8"/>
        <v>8.6230267136571337E-2</v>
      </c>
    </row>
    <row r="23" spans="2:11" ht="15" customHeight="1" x14ac:dyDescent="0.2">
      <c r="B23" s="93" t="s">
        <v>20</v>
      </c>
      <c r="C23" s="40">
        <v>207667</v>
      </c>
      <c r="D23" s="40">
        <v>168915</v>
      </c>
      <c r="E23" s="40">
        <v>146931</v>
      </c>
      <c r="F23" s="40">
        <f t="shared" si="7"/>
        <v>-60736</v>
      </c>
      <c r="G23" s="40">
        <f t="shared" si="4"/>
        <v>-21984</v>
      </c>
      <c r="H23" s="77">
        <f t="shared" si="5"/>
        <v>-0.29246823038807324</v>
      </c>
      <c r="I23" s="139">
        <f t="shared" si="8"/>
        <v>-0.13014829944054707</v>
      </c>
    </row>
    <row r="24" spans="2:11" s="13" customFormat="1" ht="15" customHeight="1" x14ac:dyDescent="0.2">
      <c r="B24" s="92" t="s">
        <v>9</v>
      </c>
      <c r="C24" s="40">
        <v>7778</v>
      </c>
      <c r="D24" s="40">
        <v>4032</v>
      </c>
      <c r="E24" s="40">
        <v>6658</v>
      </c>
      <c r="F24" s="40">
        <f t="shared" si="7"/>
        <v>-1120</v>
      </c>
      <c r="G24" s="40">
        <f t="shared" si="4"/>
        <v>2626</v>
      </c>
      <c r="H24" s="77">
        <f t="shared" si="5"/>
        <v>-0.14399588583183343</v>
      </c>
      <c r="I24" s="139">
        <f t="shared" si="8"/>
        <v>0.65128968253968256</v>
      </c>
    </row>
    <row r="25" spans="2:11" s="160" customFormat="1" ht="15" customHeight="1" x14ac:dyDescent="0.2">
      <c r="B25" s="156" t="s">
        <v>10</v>
      </c>
      <c r="C25" s="157">
        <v>103611</v>
      </c>
      <c r="D25" s="157">
        <v>120494</v>
      </c>
      <c r="E25" s="157">
        <v>167492</v>
      </c>
      <c r="F25" s="157">
        <f t="shared" si="7"/>
        <v>63881</v>
      </c>
      <c r="G25" s="157">
        <f t="shared" si="4"/>
        <v>46998</v>
      </c>
      <c r="H25" s="158">
        <f t="shared" si="5"/>
        <v>0.61654650567989888</v>
      </c>
      <c r="I25" s="159">
        <f t="shared" si="8"/>
        <v>0.39004431755938063</v>
      </c>
      <c r="K25" s="161"/>
    </row>
    <row r="26" spans="2:11" s="13" customFormat="1" ht="15" customHeight="1" x14ac:dyDescent="0.2">
      <c r="B26" s="94" t="s">
        <v>11</v>
      </c>
      <c r="C26" s="40">
        <v>13343</v>
      </c>
      <c r="D26" s="40">
        <v>14218</v>
      </c>
      <c r="E26" s="40">
        <v>17093</v>
      </c>
      <c r="F26" s="40">
        <f t="shared" si="7"/>
        <v>3750</v>
      </c>
      <c r="G26" s="40">
        <f t="shared" si="4"/>
        <v>2875</v>
      </c>
      <c r="H26" s="77">
        <f t="shared" si="5"/>
        <v>0.28104624147493062</v>
      </c>
      <c r="I26" s="139">
        <f t="shared" si="8"/>
        <v>0.20220846813897886</v>
      </c>
    </row>
    <row r="27" spans="2:11" s="13" customFormat="1" ht="15" customHeight="1" x14ac:dyDescent="0.2">
      <c r="B27" s="94" t="s">
        <v>7</v>
      </c>
      <c r="C27" s="40">
        <v>16018</v>
      </c>
      <c r="D27" s="40">
        <v>8681</v>
      </c>
      <c r="E27" s="40">
        <v>13819</v>
      </c>
      <c r="F27" s="40">
        <f t="shared" si="7"/>
        <v>-2199</v>
      </c>
      <c r="G27" s="40">
        <f t="shared" si="4"/>
        <v>5138</v>
      </c>
      <c r="H27" s="77">
        <f t="shared" si="5"/>
        <v>-0.13728305656136841</v>
      </c>
      <c r="I27" s="139">
        <f t="shared" si="8"/>
        <v>0.5918672963944247</v>
      </c>
    </row>
    <row r="28" spans="2:11" ht="15" customHeight="1" x14ac:dyDescent="0.2">
      <c r="B28" s="91" t="s">
        <v>22</v>
      </c>
      <c r="C28" s="54">
        <v>69855</v>
      </c>
      <c r="D28" s="54">
        <v>36998</v>
      </c>
      <c r="E28" s="54">
        <v>52160</v>
      </c>
      <c r="F28" s="54">
        <f t="shared" si="7"/>
        <v>-17695</v>
      </c>
      <c r="G28" s="54">
        <f t="shared" si="4"/>
        <v>15162</v>
      </c>
      <c r="H28" s="72">
        <f t="shared" si="5"/>
        <v>-0.253310428745258</v>
      </c>
      <c r="I28" s="138">
        <f t="shared" si="8"/>
        <v>0.40980593545597066</v>
      </c>
    </row>
    <row r="29" spans="2:11" ht="15" customHeight="1" x14ac:dyDescent="0.2">
      <c r="B29" s="92" t="s">
        <v>29</v>
      </c>
      <c r="C29" s="40">
        <v>37478</v>
      </c>
      <c r="D29" s="40">
        <v>21407</v>
      </c>
      <c r="E29" s="40">
        <v>30732</v>
      </c>
      <c r="F29" s="40">
        <f t="shared" si="7"/>
        <v>-6746</v>
      </c>
      <c r="G29" s="40">
        <f t="shared" si="4"/>
        <v>9325</v>
      </c>
      <c r="H29" s="77">
        <f t="shared" si="5"/>
        <v>-0.17999893270718825</v>
      </c>
      <c r="I29" s="139">
        <f t="shared" si="8"/>
        <v>0.43560517587704961</v>
      </c>
    </row>
    <row r="30" spans="2:11" ht="15" customHeight="1" x14ac:dyDescent="0.2">
      <c r="B30" s="93" t="s">
        <v>23</v>
      </c>
      <c r="C30" s="40">
        <v>6088</v>
      </c>
      <c r="D30" s="40">
        <v>3103</v>
      </c>
      <c r="E30" s="40">
        <v>4202</v>
      </c>
      <c r="F30" s="40">
        <f t="shared" si="7"/>
        <v>-1886</v>
      </c>
      <c r="G30" s="40">
        <f t="shared" si="4"/>
        <v>1099</v>
      </c>
      <c r="H30" s="77">
        <f t="shared" si="5"/>
        <v>-0.30978975032851508</v>
      </c>
      <c r="I30" s="139">
        <f t="shared" si="8"/>
        <v>0.35417338059941983</v>
      </c>
    </row>
    <row r="31" spans="2:11" ht="15" customHeight="1" x14ac:dyDescent="0.2">
      <c r="B31" s="93" t="s">
        <v>26</v>
      </c>
      <c r="C31" s="40">
        <v>4903</v>
      </c>
      <c r="D31" s="40">
        <v>2995</v>
      </c>
      <c r="E31" s="40">
        <v>3546</v>
      </c>
      <c r="F31" s="40">
        <f t="shared" si="7"/>
        <v>-1357</v>
      </c>
      <c r="G31" s="40">
        <f t="shared" si="4"/>
        <v>551</v>
      </c>
      <c r="H31" s="77">
        <f t="shared" si="5"/>
        <v>-0.27676932490312056</v>
      </c>
      <c r="I31" s="139">
        <f t="shared" si="8"/>
        <v>0.18397328881469122</v>
      </c>
    </row>
    <row r="32" spans="2:11" ht="15" customHeight="1" x14ac:dyDescent="0.2">
      <c r="B32" s="93" t="s">
        <v>25</v>
      </c>
      <c r="C32" s="40">
        <v>286</v>
      </c>
      <c r="D32" s="40">
        <v>280</v>
      </c>
      <c r="E32" s="40">
        <v>382</v>
      </c>
      <c r="F32" s="40">
        <f t="shared" si="7"/>
        <v>96</v>
      </c>
      <c r="G32" s="40">
        <f t="shared" si="4"/>
        <v>102</v>
      </c>
      <c r="H32" s="77">
        <f t="shared" si="5"/>
        <v>0.33566433566433562</v>
      </c>
      <c r="I32" s="139">
        <f t="shared" si="8"/>
        <v>0.36428571428571432</v>
      </c>
    </row>
    <row r="33" spans="2:9" ht="15" customHeight="1" x14ac:dyDescent="0.2">
      <c r="B33" s="93" t="s">
        <v>27</v>
      </c>
      <c r="C33" s="40">
        <v>6346</v>
      </c>
      <c r="D33" s="40">
        <v>2714</v>
      </c>
      <c r="E33" s="40">
        <v>4490</v>
      </c>
      <c r="F33" s="40">
        <f t="shared" si="7"/>
        <v>-1856</v>
      </c>
      <c r="G33" s="40">
        <f t="shared" si="4"/>
        <v>1776</v>
      </c>
      <c r="H33" s="77">
        <f t="shared" si="5"/>
        <v>-0.2924676961865742</v>
      </c>
      <c r="I33" s="139">
        <f t="shared" si="8"/>
        <v>0.65438467207074424</v>
      </c>
    </row>
    <row r="34" spans="2:9" ht="15" customHeight="1" x14ac:dyDescent="0.2">
      <c r="B34" s="93" t="s">
        <v>24</v>
      </c>
      <c r="C34" s="40">
        <v>5100</v>
      </c>
      <c r="D34" s="40">
        <v>2154</v>
      </c>
      <c r="E34" s="40">
        <v>3242</v>
      </c>
      <c r="F34" s="40">
        <f t="shared" si="7"/>
        <v>-1858</v>
      </c>
      <c r="G34" s="40">
        <f t="shared" si="4"/>
        <v>1088</v>
      </c>
      <c r="H34" s="77">
        <f t="shared" si="5"/>
        <v>-0.36431372549019603</v>
      </c>
      <c r="I34" s="139">
        <f t="shared" si="8"/>
        <v>0.50510677808727955</v>
      </c>
    </row>
    <row r="35" spans="2:9" ht="15" customHeight="1" x14ac:dyDescent="0.2">
      <c r="B35" s="92" t="s">
        <v>28</v>
      </c>
      <c r="C35" s="40">
        <v>9654</v>
      </c>
      <c r="D35" s="40">
        <v>4345</v>
      </c>
      <c r="E35" s="40">
        <v>5566</v>
      </c>
      <c r="F35" s="40">
        <f t="shared" si="7"/>
        <v>-4088</v>
      </c>
      <c r="G35" s="40">
        <f t="shared" si="4"/>
        <v>1221</v>
      </c>
      <c r="H35" s="77">
        <f>E35/C35-1</f>
        <v>-0.42345141910089079</v>
      </c>
      <c r="I35" s="139">
        <f t="shared" si="8"/>
        <v>0.28101265822784804</v>
      </c>
    </row>
    <row r="36" spans="2:9" ht="15" customHeight="1" x14ac:dyDescent="0.2">
      <c r="B36" s="91" t="s">
        <v>30</v>
      </c>
      <c r="C36" s="54">
        <v>71543</v>
      </c>
      <c r="D36" s="54">
        <v>40794</v>
      </c>
      <c r="E36" s="54">
        <v>64914</v>
      </c>
      <c r="F36" s="54">
        <f t="shared" si="7"/>
        <v>-6629</v>
      </c>
      <c r="G36" s="54">
        <f t="shared" si="4"/>
        <v>24120</v>
      </c>
      <c r="H36" s="72">
        <f t="shared" si="5"/>
        <v>-9.2657562584739228E-2</v>
      </c>
      <c r="I36" s="138">
        <f t="shared" si="8"/>
        <v>0.591263421091337</v>
      </c>
    </row>
    <row r="37" spans="2:9" ht="15" customHeight="1" x14ac:dyDescent="0.2">
      <c r="B37" s="93" t="s">
        <v>31</v>
      </c>
      <c r="C37" s="40">
        <v>611</v>
      </c>
      <c r="D37" s="40">
        <v>410</v>
      </c>
      <c r="E37" s="40">
        <v>698</v>
      </c>
      <c r="F37" s="40">
        <f t="shared" si="7"/>
        <v>87</v>
      </c>
      <c r="G37" s="40">
        <f t="shared" si="4"/>
        <v>288</v>
      </c>
      <c r="H37" s="77">
        <f>E37/C37-1</f>
        <v>0.14238952536824878</v>
      </c>
      <c r="I37" s="139">
        <f t="shared" si="8"/>
        <v>0.70243902439024386</v>
      </c>
    </row>
    <row r="38" spans="2:9" ht="15" customHeight="1" x14ac:dyDescent="0.2">
      <c r="B38" s="93" t="s">
        <v>32</v>
      </c>
      <c r="C38" s="40">
        <v>29</v>
      </c>
      <c r="D38" s="40">
        <v>3</v>
      </c>
      <c r="E38" s="40">
        <v>30</v>
      </c>
      <c r="F38" s="40">
        <f t="shared" si="7"/>
        <v>1</v>
      </c>
      <c r="G38" s="40">
        <f t="shared" si="4"/>
        <v>27</v>
      </c>
      <c r="H38" s="77">
        <f t="shared" ref="H38:H101" si="9">E38/C38-1</f>
        <v>3.4482758620689724E-2</v>
      </c>
      <c r="I38" s="139">
        <f t="shared" si="8"/>
        <v>9</v>
      </c>
    </row>
    <row r="39" spans="2:9" ht="12" x14ac:dyDescent="0.2">
      <c r="B39" s="93" t="s">
        <v>212</v>
      </c>
      <c r="C39" s="40">
        <v>853</v>
      </c>
      <c r="D39" s="40">
        <v>343</v>
      </c>
      <c r="E39" s="40">
        <v>581</v>
      </c>
      <c r="F39" s="40">
        <f t="shared" ref="F39:F44" si="10">E39-C39</f>
        <v>-272</v>
      </c>
      <c r="G39" s="40">
        <f t="shared" ref="G39:G44" si="11">E39-D39</f>
        <v>238</v>
      </c>
      <c r="H39" s="77">
        <f t="shared" si="9"/>
        <v>-0.3188745603751465</v>
      </c>
      <c r="I39" s="139">
        <f t="shared" si="8"/>
        <v>0.69387755102040827</v>
      </c>
    </row>
    <row r="40" spans="2:9" ht="15" customHeight="1" x14ac:dyDescent="0.2">
      <c r="B40" s="92" t="s">
        <v>42</v>
      </c>
      <c r="C40" s="40">
        <v>13710</v>
      </c>
      <c r="D40" s="40">
        <v>7704</v>
      </c>
      <c r="E40" s="40">
        <v>12943</v>
      </c>
      <c r="F40" s="40">
        <f t="shared" si="10"/>
        <v>-767</v>
      </c>
      <c r="G40" s="40">
        <f t="shared" si="11"/>
        <v>5239</v>
      </c>
      <c r="H40" s="77">
        <f t="shared" si="9"/>
        <v>-5.5944566010211472E-2</v>
      </c>
      <c r="I40" s="139">
        <f t="shared" ref="I40:I44" si="12">E40/D40-1</f>
        <v>0.68003634475597097</v>
      </c>
    </row>
    <row r="41" spans="2:9" ht="15" customHeight="1" x14ac:dyDescent="0.2">
      <c r="B41" s="92" t="s">
        <v>35</v>
      </c>
      <c r="C41" s="40">
        <v>16</v>
      </c>
      <c r="D41" s="40">
        <v>2</v>
      </c>
      <c r="E41" s="40">
        <v>16</v>
      </c>
      <c r="F41" s="40">
        <f t="shared" si="10"/>
        <v>0</v>
      </c>
      <c r="G41" s="40">
        <f t="shared" si="11"/>
        <v>14</v>
      </c>
      <c r="H41" s="77">
        <f t="shared" si="9"/>
        <v>0</v>
      </c>
      <c r="I41" s="139">
        <f t="shared" si="12"/>
        <v>7</v>
      </c>
    </row>
    <row r="42" spans="2:9" ht="15" customHeight="1" x14ac:dyDescent="0.2">
      <c r="B42" s="92" t="s">
        <v>36</v>
      </c>
      <c r="C42" s="40">
        <v>21424</v>
      </c>
      <c r="D42" s="40">
        <v>9269</v>
      </c>
      <c r="E42" s="40">
        <v>15961</v>
      </c>
      <c r="F42" s="40">
        <f t="shared" si="10"/>
        <v>-5463</v>
      </c>
      <c r="G42" s="40">
        <f t="shared" si="11"/>
        <v>6692</v>
      </c>
      <c r="H42" s="77">
        <f t="shared" si="9"/>
        <v>-0.25499439880507846</v>
      </c>
      <c r="I42" s="139">
        <f t="shared" si="12"/>
        <v>0.72197648074225906</v>
      </c>
    </row>
    <row r="43" spans="2:9" ht="15" customHeight="1" x14ac:dyDescent="0.2">
      <c r="B43" s="92" t="s">
        <v>295</v>
      </c>
      <c r="C43" s="40">
        <v>581</v>
      </c>
      <c r="D43" s="40">
        <v>583</v>
      </c>
      <c r="E43" s="40">
        <v>807</v>
      </c>
      <c r="F43" s="40">
        <f t="shared" si="10"/>
        <v>226</v>
      </c>
      <c r="G43" s="40">
        <f t="shared" si="11"/>
        <v>224</v>
      </c>
      <c r="H43" s="77">
        <f t="shared" si="9"/>
        <v>0.38898450946643726</v>
      </c>
      <c r="I43" s="139">
        <f t="shared" si="12"/>
        <v>0.38421955403087482</v>
      </c>
    </row>
    <row r="44" spans="2:9" ht="15" customHeight="1" x14ac:dyDescent="0.2">
      <c r="B44" s="92" t="s">
        <v>37</v>
      </c>
      <c r="C44" s="40">
        <v>520</v>
      </c>
      <c r="D44" s="40">
        <v>273</v>
      </c>
      <c r="E44" s="40">
        <v>610</v>
      </c>
      <c r="F44" s="40">
        <f t="shared" si="10"/>
        <v>90</v>
      </c>
      <c r="G44" s="40">
        <f t="shared" si="11"/>
        <v>337</v>
      </c>
      <c r="H44" s="77">
        <f t="shared" si="9"/>
        <v>0.17307692307692313</v>
      </c>
      <c r="I44" s="139">
        <f t="shared" si="12"/>
        <v>1.2344322344322345</v>
      </c>
    </row>
    <row r="45" spans="2:9" ht="12" x14ac:dyDescent="0.2">
      <c r="B45" s="92" t="s">
        <v>38</v>
      </c>
      <c r="C45" s="40">
        <v>299</v>
      </c>
      <c r="D45" s="40">
        <v>251</v>
      </c>
      <c r="E45" s="40">
        <v>379</v>
      </c>
      <c r="F45" s="40">
        <f t="shared" si="7"/>
        <v>80</v>
      </c>
      <c r="G45" s="40">
        <f t="shared" si="4"/>
        <v>128</v>
      </c>
      <c r="H45" s="77">
        <f t="shared" ref="H45:H48" si="13">E45/C45-1</f>
        <v>0.26755852842809369</v>
      </c>
      <c r="I45" s="139">
        <f t="shared" ref="I45:I48" si="14">E45/D45-1</f>
        <v>0.50996015936254979</v>
      </c>
    </row>
    <row r="46" spans="2:9" ht="12" x14ac:dyDescent="0.2">
      <c r="B46" s="92" t="s">
        <v>39</v>
      </c>
      <c r="C46" s="40">
        <v>3988</v>
      </c>
      <c r="D46" s="40">
        <v>2257</v>
      </c>
      <c r="E46" s="40">
        <v>3383</v>
      </c>
      <c r="F46" s="40">
        <f t="shared" si="7"/>
        <v>-605</v>
      </c>
      <c r="G46" s="40">
        <f t="shared" si="4"/>
        <v>1126</v>
      </c>
      <c r="H46" s="77">
        <f t="shared" si="13"/>
        <v>-0.15170511534603814</v>
      </c>
      <c r="I46" s="139">
        <f t="shared" si="14"/>
        <v>0.49889233495790863</v>
      </c>
    </row>
    <row r="47" spans="2:9" ht="12" x14ac:dyDescent="0.2">
      <c r="B47" s="92" t="s">
        <v>34</v>
      </c>
      <c r="C47" s="40">
        <v>21150</v>
      </c>
      <c r="D47" s="40">
        <v>14890</v>
      </c>
      <c r="E47" s="40">
        <v>22716</v>
      </c>
      <c r="F47" s="40">
        <f t="shared" si="7"/>
        <v>1566</v>
      </c>
      <c r="G47" s="40">
        <f t="shared" si="4"/>
        <v>7826</v>
      </c>
      <c r="H47" s="77">
        <f t="shared" si="13"/>
        <v>7.4042553191489446E-2</v>
      </c>
      <c r="I47" s="139">
        <f t="shared" si="14"/>
        <v>0.52558764271323044</v>
      </c>
    </row>
    <row r="48" spans="2:9" ht="12" x14ac:dyDescent="0.2">
      <c r="B48" s="92" t="s">
        <v>40</v>
      </c>
      <c r="C48" s="40">
        <v>43</v>
      </c>
      <c r="D48" s="40">
        <v>9</v>
      </c>
      <c r="E48" s="40">
        <v>24</v>
      </c>
      <c r="F48" s="40">
        <f t="shared" si="7"/>
        <v>-19</v>
      </c>
      <c r="G48" s="40">
        <f t="shared" si="4"/>
        <v>15</v>
      </c>
      <c r="H48" s="77">
        <f t="shared" si="13"/>
        <v>-0.44186046511627908</v>
      </c>
      <c r="I48" s="139">
        <f t="shared" si="14"/>
        <v>1.6666666666666665</v>
      </c>
    </row>
    <row r="49" spans="1:11" ht="15" customHeight="1" x14ac:dyDescent="0.2">
      <c r="B49" s="92" t="s">
        <v>213</v>
      </c>
      <c r="C49" s="40">
        <v>2973</v>
      </c>
      <c r="D49" s="40">
        <v>2149</v>
      </c>
      <c r="E49" s="40">
        <v>2909</v>
      </c>
      <c r="F49" s="40">
        <f t="shared" si="7"/>
        <v>-64</v>
      </c>
      <c r="G49" s="40">
        <f t="shared" si="4"/>
        <v>760</v>
      </c>
      <c r="H49" s="77">
        <f t="shared" si="9"/>
        <v>-2.1527077026572528E-2</v>
      </c>
      <c r="I49" s="139">
        <f t="shared" si="8"/>
        <v>0.35365286179618427</v>
      </c>
    </row>
    <row r="50" spans="1:11" ht="15" customHeight="1" x14ac:dyDescent="0.2">
      <c r="B50" s="92" t="s">
        <v>41</v>
      </c>
      <c r="C50" s="40">
        <v>3335</v>
      </c>
      <c r="D50" s="40">
        <v>1695</v>
      </c>
      <c r="E50" s="40">
        <v>2465</v>
      </c>
      <c r="F50" s="40">
        <f t="shared" si="7"/>
        <v>-870</v>
      </c>
      <c r="G50" s="40">
        <f t="shared" si="4"/>
        <v>770</v>
      </c>
      <c r="H50" s="77">
        <f t="shared" si="9"/>
        <v>-0.26086956521739135</v>
      </c>
      <c r="I50" s="139">
        <f t="shared" si="8"/>
        <v>0.45427728613569318</v>
      </c>
    </row>
    <row r="51" spans="1:11" ht="15" customHeight="1" x14ac:dyDescent="0.2">
      <c r="B51" s="92" t="s">
        <v>33</v>
      </c>
      <c r="C51" s="40">
        <v>2011</v>
      </c>
      <c r="D51" s="40">
        <v>956</v>
      </c>
      <c r="E51" s="40">
        <v>1392</v>
      </c>
      <c r="F51" s="40">
        <f t="shared" si="7"/>
        <v>-619</v>
      </c>
      <c r="G51" s="40">
        <f t="shared" si="4"/>
        <v>436</v>
      </c>
      <c r="H51" s="77">
        <f t="shared" si="9"/>
        <v>-0.30780706116360024</v>
      </c>
      <c r="I51" s="139">
        <f t="shared" si="8"/>
        <v>0.45606694560669458</v>
      </c>
    </row>
    <row r="52" spans="1:11" ht="15" customHeight="1" x14ac:dyDescent="0.2">
      <c r="B52" s="91" t="s">
        <v>43</v>
      </c>
      <c r="C52" s="54">
        <v>171724</v>
      </c>
      <c r="D52" s="54">
        <v>94178</v>
      </c>
      <c r="E52" s="54">
        <v>129206</v>
      </c>
      <c r="F52" s="54">
        <f t="shared" si="7"/>
        <v>-42518</v>
      </c>
      <c r="G52" s="54">
        <f t="shared" si="4"/>
        <v>35028</v>
      </c>
      <c r="H52" s="72">
        <f t="shared" si="9"/>
        <v>-0.24759497798793417</v>
      </c>
      <c r="I52" s="138">
        <f t="shared" si="8"/>
        <v>0.37193399732421595</v>
      </c>
    </row>
    <row r="53" spans="1:11" ht="15" customHeight="1" x14ac:dyDescent="0.2">
      <c r="A53" s="11"/>
      <c r="B53" s="93" t="s">
        <v>60</v>
      </c>
      <c r="C53" s="40">
        <v>11962</v>
      </c>
      <c r="D53" s="40">
        <v>5376</v>
      </c>
      <c r="E53" s="40">
        <v>7943</v>
      </c>
      <c r="F53" s="40">
        <f t="shared" si="7"/>
        <v>-4019</v>
      </c>
      <c r="G53" s="40">
        <f t="shared" si="4"/>
        <v>2567</v>
      </c>
      <c r="H53" s="77">
        <f t="shared" si="9"/>
        <v>-0.33598060524995821</v>
      </c>
      <c r="I53" s="139">
        <f t="shared" si="8"/>
        <v>0.47749255952380953</v>
      </c>
    </row>
    <row r="54" spans="1:11" ht="15" customHeight="1" x14ac:dyDescent="0.2">
      <c r="A54" s="11"/>
      <c r="B54" s="93" t="s">
        <v>44</v>
      </c>
      <c r="C54" s="40">
        <v>9247</v>
      </c>
      <c r="D54" s="40">
        <v>5847</v>
      </c>
      <c r="E54" s="40">
        <v>7583</v>
      </c>
      <c r="F54" s="40">
        <f t="shared" si="7"/>
        <v>-1664</v>
      </c>
      <c r="G54" s="40">
        <f t="shared" si="4"/>
        <v>1736</v>
      </c>
      <c r="H54" s="77">
        <f t="shared" si="9"/>
        <v>-0.17995025413647669</v>
      </c>
      <c r="I54" s="139">
        <f t="shared" si="8"/>
        <v>0.29690439541645297</v>
      </c>
    </row>
    <row r="55" spans="1:11" ht="15" customHeight="1" x14ac:dyDescent="0.2">
      <c r="A55" s="11"/>
      <c r="B55" s="92" t="s">
        <v>46</v>
      </c>
      <c r="C55" s="40">
        <v>89051</v>
      </c>
      <c r="D55" s="40">
        <v>48548</v>
      </c>
      <c r="E55" s="40">
        <v>68824</v>
      </c>
      <c r="F55" s="40">
        <f t="shared" si="7"/>
        <v>-20227</v>
      </c>
      <c r="G55" s="40">
        <f t="shared" si="4"/>
        <v>20276</v>
      </c>
      <c r="H55" s="77">
        <f t="shared" si="9"/>
        <v>-0.22713950432898</v>
      </c>
      <c r="I55" s="139">
        <f t="shared" si="8"/>
        <v>0.41764851281206239</v>
      </c>
    </row>
    <row r="56" spans="1:11" ht="12.75" x14ac:dyDescent="0.2">
      <c r="A56" s="11"/>
      <c r="B56" s="92" t="s">
        <v>47</v>
      </c>
      <c r="C56" s="40">
        <v>58</v>
      </c>
      <c r="D56" s="40">
        <v>15</v>
      </c>
      <c r="E56" s="40">
        <v>23</v>
      </c>
      <c r="F56" s="40">
        <f t="shared" si="7"/>
        <v>-35</v>
      </c>
      <c r="G56" s="40">
        <f t="shared" si="4"/>
        <v>8</v>
      </c>
      <c r="H56" s="77">
        <f t="shared" ref="H56" si="15">E56/C56-1</f>
        <v>-0.60344827586206895</v>
      </c>
      <c r="I56" s="139">
        <f t="shared" ref="I56" si="16">E56/D56-1</f>
        <v>0.53333333333333344</v>
      </c>
    </row>
    <row r="57" spans="1:11" ht="12.75" x14ac:dyDescent="0.2">
      <c r="A57" s="11"/>
      <c r="B57" s="92" t="s">
        <v>48</v>
      </c>
      <c r="C57" s="40">
        <v>360</v>
      </c>
      <c r="D57" s="40">
        <v>286</v>
      </c>
      <c r="E57" s="40">
        <v>406</v>
      </c>
      <c r="F57" s="40">
        <f t="shared" si="7"/>
        <v>46</v>
      </c>
      <c r="G57" s="40">
        <f t="shared" si="4"/>
        <v>120</v>
      </c>
      <c r="H57" s="77">
        <f t="shared" si="9"/>
        <v>0.12777777777777777</v>
      </c>
      <c r="I57" s="139">
        <f t="shared" si="8"/>
        <v>0.41958041958041958</v>
      </c>
    </row>
    <row r="58" spans="1:11" ht="12.75" x14ac:dyDescent="0.2">
      <c r="A58" s="11"/>
      <c r="B58" s="92" t="s">
        <v>233</v>
      </c>
      <c r="C58" s="40">
        <v>11</v>
      </c>
      <c r="D58" s="40">
        <v>5</v>
      </c>
      <c r="E58" s="40">
        <v>9</v>
      </c>
      <c r="F58" s="40">
        <f t="shared" si="7"/>
        <v>-2</v>
      </c>
      <c r="G58" s="40">
        <f t="shared" si="4"/>
        <v>4</v>
      </c>
      <c r="H58" s="77">
        <f t="shared" si="9"/>
        <v>-0.18181818181818177</v>
      </c>
      <c r="I58" s="139">
        <f t="shared" si="8"/>
        <v>0.8</v>
      </c>
    </row>
    <row r="59" spans="1:11" ht="12" customHeight="1" x14ac:dyDescent="0.2">
      <c r="A59" s="11"/>
      <c r="B59" s="92" t="s">
        <v>49</v>
      </c>
      <c r="C59" s="40">
        <v>22908</v>
      </c>
      <c r="D59" s="40">
        <v>11379</v>
      </c>
      <c r="E59" s="40">
        <v>14802</v>
      </c>
      <c r="F59" s="40">
        <f t="shared" si="7"/>
        <v>-8106</v>
      </c>
      <c r="G59" s="40">
        <f t="shared" si="4"/>
        <v>3423</v>
      </c>
      <c r="H59" s="77">
        <f t="shared" si="9"/>
        <v>-0.35385018334206386</v>
      </c>
      <c r="I59" s="139">
        <f t="shared" si="8"/>
        <v>0.30081729501713683</v>
      </c>
    </row>
    <row r="60" spans="1:11" ht="15" customHeight="1" x14ac:dyDescent="0.2">
      <c r="A60" s="11"/>
      <c r="B60" s="92" t="s">
        <v>45</v>
      </c>
      <c r="C60" s="40">
        <v>27952</v>
      </c>
      <c r="D60" s="40">
        <v>18060</v>
      </c>
      <c r="E60" s="40">
        <v>23555</v>
      </c>
      <c r="F60" s="40">
        <f t="shared" si="7"/>
        <v>-4397</v>
      </c>
      <c r="G60" s="40">
        <f t="shared" si="4"/>
        <v>5495</v>
      </c>
      <c r="H60" s="77">
        <f t="shared" si="9"/>
        <v>-0.15730538065254718</v>
      </c>
      <c r="I60" s="139">
        <f t="shared" si="8"/>
        <v>0.30426356589147296</v>
      </c>
    </row>
    <row r="61" spans="1:11" s="21" customFormat="1" ht="15" customHeight="1" x14ac:dyDescent="0.2">
      <c r="A61" s="11"/>
      <c r="B61" s="92" t="s">
        <v>50</v>
      </c>
      <c r="C61" s="40">
        <v>10175</v>
      </c>
      <c r="D61" s="40">
        <v>4662</v>
      </c>
      <c r="E61" s="40">
        <v>6061</v>
      </c>
      <c r="F61" s="40">
        <f t="shared" si="7"/>
        <v>-4114</v>
      </c>
      <c r="G61" s="40">
        <f t="shared" si="4"/>
        <v>1399</v>
      </c>
      <c r="H61" s="77">
        <f t="shared" si="9"/>
        <v>-0.4043243243243243</v>
      </c>
      <c r="I61" s="139">
        <f t="shared" si="8"/>
        <v>0.30008580008579999</v>
      </c>
      <c r="K61" s="73"/>
    </row>
    <row r="62" spans="1:11" ht="15" customHeight="1" x14ac:dyDescent="0.2">
      <c r="B62" s="91" t="s">
        <v>51</v>
      </c>
      <c r="C62" s="54">
        <v>1363826</v>
      </c>
      <c r="D62" s="54">
        <v>1137367</v>
      </c>
      <c r="E62" s="54">
        <v>1617155</v>
      </c>
      <c r="F62" s="54">
        <f t="shared" si="7"/>
        <v>253329</v>
      </c>
      <c r="G62" s="54">
        <f t="shared" si="4"/>
        <v>479788</v>
      </c>
      <c r="H62" s="72">
        <f t="shared" si="9"/>
        <v>0.18574876853792199</v>
      </c>
      <c r="I62" s="138">
        <f t="shared" si="8"/>
        <v>0.42184097129598452</v>
      </c>
    </row>
    <row r="63" spans="1:11" ht="15" customHeight="1" x14ac:dyDescent="0.2">
      <c r="B63" s="92" t="s">
        <v>54</v>
      </c>
      <c r="C63" s="40">
        <v>1156513</v>
      </c>
      <c r="D63" s="40">
        <v>925561</v>
      </c>
      <c r="E63" s="40">
        <v>1396660</v>
      </c>
      <c r="F63" s="40">
        <f t="shared" si="7"/>
        <v>240147</v>
      </c>
      <c r="G63" s="40">
        <f t="shared" si="4"/>
        <v>471099</v>
      </c>
      <c r="H63" s="77">
        <f t="shared" ref="H63" si="17">E63/C63-1</f>
        <v>0.20764747132111783</v>
      </c>
      <c r="I63" s="139">
        <f t="shared" ref="I63" si="18">E63/D63-1</f>
        <v>0.50898752216223464</v>
      </c>
    </row>
    <row r="64" spans="1:11" ht="15" customHeight="1" x14ac:dyDescent="0.2">
      <c r="B64" s="92" t="s">
        <v>53</v>
      </c>
      <c r="C64" s="40">
        <v>205051</v>
      </c>
      <c r="D64" s="40">
        <v>210178</v>
      </c>
      <c r="E64" s="40">
        <v>217065</v>
      </c>
      <c r="F64" s="40">
        <f t="shared" si="7"/>
        <v>12014</v>
      </c>
      <c r="G64" s="40">
        <f t="shared" si="4"/>
        <v>6887</v>
      </c>
      <c r="H64" s="77">
        <f t="shared" si="9"/>
        <v>5.8590301924887012E-2</v>
      </c>
      <c r="I64" s="139">
        <f t="shared" si="8"/>
        <v>3.2767463768805571E-2</v>
      </c>
    </row>
    <row r="65" spans="1:9" ht="15" customHeight="1" x14ac:dyDescent="0.2">
      <c r="B65" s="92" t="s">
        <v>52</v>
      </c>
      <c r="C65" s="40">
        <v>2262</v>
      </c>
      <c r="D65" s="40">
        <v>1628</v>
      </c>
      <c r="E65" s="40">
        <v>3430</v>
      </c>
      <c r="F65" s="40">
        <f t="shared" si="7"/>
        <v>1168</v>
      </c>
      <c r="G65" s="40">
        <f t="shared" si="4"/>
        <v>1802</v>
      </c>
      <c r="H65" s="77">
        <f t="shared" si="9"/>
        <v>0.51635720601237844</v>
      </c>
      <c r="I65" s="139">
        <f t="shared" si="8"/>
        <v>1.1068796068796067</v>
      </c>
    </row>
    <row r="66" spans="1:9" ht="15" customHeight="1" x14ac:dyDescent="0.2">
      <c r="B66" s="90" t="s">
        <v>55</v>
      </c>
      <c r="C66" s="55">
        <v>61638</v>
      </c>
      <c r="D66" s="55">
        <v>45386</v>
      </c>
      <c r="E66" s="55">
        <v>61536</v>
      </c>
      <c r="F66" s="55">
        <f t="shared" si="7"/>
        <v>-102</v>
      </c>
      <c r="G66" s="55">
        <f t="shared" si="4"/>
        <v>16150</v>
      </c>
      <c r="H66" s="60">
        <f t="shared" si="9"/>
        <v>-1.6548233232746012E-3</v>
      </c>
      <c r="I66" s="140">
        <f t="shared" si="8"/>
        <v>0.35583660159520547</v>
      </c>
    </row>
    <row r="67" spans="1:9" x14ac:dyDescent="0.2">
      <c r="B67" s="91" t="s">
        <v>56</v>
      </c>
      <c r="C67" s="56">
        <v>474</v>
      </c>
      <c r="D67" s="56">
        <v>704</v>
      </c>
      <c r="E67" s="54">
        <v>990</v>
      </c>
      <c r="F67" s="54">
        <f t="shared" si="7"/>
        <v>516</v>
      </c>
      <c r="G67" s="54">
        <f t="shared" si="4"/>
        <v>286</v>
      </c>
      <c r="H67" s="72">
        <f t="shared" si="9"/>
        <v>1.0886075949367089</v>
      </c>
      <c r="I67" s="138">
        <f t="shared" si="8"/>
        <v>0.40625</v>
      </c>
    </row>
    <row r="68" spans="1:9" ht="12.75" x14ac:dyDescent="0.2">
      <c r="A68" s="11"/>
      <c r="B68" s="95" t="s">
        <v>222</v>
      </c>
      <c r="C68" s="40">
        <v>0</v>
      </c>
      <c r="D68" s="40">
        <v>0</v>
      </c>
      <c r="E68" s="40">
        <v>0</v>
      </c>
      <c r="F68" s="40">
        <f t="shared" ref="F68:F85" si="19">E68-C68</f>
        <v>0</v>
      </c>
      <c r="G68" s="40">
        <f t="shared" ref="G68:G85" si="20">E68-D68</f>
        <v>0</v>
      </c>
      <c r="H68" s="77"/>
      <c r="I68" s="139"/>
    </row>
    <row r="69" spans="1:9" ht="15" customHeight="1" x14ac:dyDescent="0.2">
      <c r="A69" s="11"/>
      <c r="B69" s="96" t="s">
        <v>57</v>
      </c>
      <c r="C69" s="40">
        <v>31</v>
      </c>
      <c r="D69" s="40">
        <v>53</v>
      </c>
      <c r="E69" s="40">
        <v>59</v>
      </c>
      <c r="F69" s="40">
        <f t="shared" si="19"/>
        <v>28</v>
      </c>
      <c r="G69" s="40">
        <f t="shared" si="20"/>
        <v>6</v>
      </c>
      <c r="H69" s="77">
        <f t="shared" ref="H69:H87" si="21">E69/C69-1</f>
        <v>0.90322580645161299</v>
      </c>
      <c r="I69" s="139">
        <f t="shared" ref="I69:I87" si="22">E69/D69-1</f>
        <v>0.1132075471698113</v>
      </c>
    </row>
    <row r="70" spans="1:9" ht="12.75" x14ac:dyDescent="0.2">
      <c r="A70" s="11"/>
      <c r="B70" s="96" t="s">
        <v>155</v>
      </c>
      <c r="C70" s="40">
        <v>3</v>
      </c>
      <c r="D70" s="40">
        <v>8</v>
      </c>
      <c r="E70" s="40">
        <v>6</v>
      </c>
      <c r="F70" s="40">
        <f t="shared" si="19"/>
        <v>3</v>
      </c>
      <c r="G70" s="40">
        <f t="shared" si="20"/>
        <v>-2</v>
      </c>
      <c r="H70" s="77">
        <f t="shared" si="21"/>
        <v>1</v>
      </c>
      <c r="I70" s="139">
        <f t="shared" si="22"/>
        <v>-0.25</v>
      </c>
    </row>
    <row r="71" spans="1:9" ht="12.75" x14ac:dyDescent="0.2">
      <c r="A71" s="11"/>
      <c r="B71" s="96" t="s">
        <v>58</v>
      </c>
      <c r="C71" s="40">
        <v>5</v>
      </c>
      <c r="D71" s="40">
        <v>6</v>
      </c>
      <c r="E71" s="40">
        <v>12</v>
      </c>
      <c r="F71" s="40">
        <f t="shared" si="19"/>
        <v>7</v>
      </c>
      <c r="G71" s="40">
        <f t="shared" si="20"/>
        <v>6</v>
      </c>
      <c r="H71" s="77">
        <f t="shared" si="21"/>
        <v>1.4</v>
      </c>
      <c r="I71" s="139">
        <f t="shared" si="22"/>
        <v>1</v>
      </c>
    </row>
    <row r="72" spans="1:9" ht="12.75" x14ac:dyDescent="0.2">
      <c r="A72" s="11"/>
      <c r="B72" s="96" t="s">
        <v>186</v>
      </c>
      <c r="C72" s="40">
        <v>4</v>
      </c>
      <c r="D72" s="40">
        <v>29</v>
      </c>
      <c r="E72" s="40">
        <v>30</v>
      </c>
      <c r="F72" s="40">
        <f t="shared" si="19"/>
        <v>26</v>
      </c>
      <c r="G72" s="40">
        <f t="shared" si="20"/>
        <v>1</v>
      </c>
      <c r="H72" s="77">
        <f t="shared" si="21"/>
        <v>6.5</v>
      </c>
      <c r="I72" s="139">
        <f t="shared" si="22"/>
        <v>3.4482758620689724E-2</v>
      </c>
    </row>
    <row r="73" spans="1:9" ht="15" customHeight="1" x14ac:dyDescent="0.2">
      <c r="A73" s="11"/>
      <c r="B73" s="96" t="s">
        <v>74</v>
      </c>
      <c r="C73" s="40">
        <v>99</v>
      </c>
      <c r="D73" s="40">
        <v>165</v>
      </c>
      <c r="E73" s="40">
        <v>282</v>
      </c>
      <c r="F73" s="40">
        <f t="shared" si="19"/>
        <v>183</v>
      </c>
      <c r="G73" s="40">
        <f t="shared" si="20"/>
        <v>117</v>
      </c>
      <c r="H73" s="77">
        <f t="shared" si="21"/>
        <v>1.8484848484848486</v>
      </c>
      <c r="I73" s="139">
        <f t="shared" si="22"/>
        <v>0.70909090909090899</v>
      </c>
    </row>
    <row r="74" spans="1:9" ht="15" customHeight="1" x14ac:dyDescent="0.2">
      <c r="A74" s="11"/>
      <c r="B74" s="95" t="s">
        <v>75</v>
      </c>
      <c r="C74" s="40">
        <v>65</v>
      </c>
      <c r="D74" s="40">
        <v>79</v>
      </c>
      <c r="E74" s="40">
        <v>75</v>
      </c>
      <c r="F74" s="40">
        <f t="shared" si="19"/>
        <v>10</v>
      </c>
      <c r="G74" s="40">
        <f t="shared" si="20"/>
        <v>-4</v>
      </c>
      <c r="H74" s="77">
        <f t="shared" si="21"/>
        <v>0.15384615384615374</v>
      </c>
      <c r="I74" s="139">
        <f t="shared" si="22"/>
        <v>-5.0632911392405111E-2</v>
      </c>
    </row>
    <row r="75" spans="1:9" ht="12.75" x14ac:dyDescent="0.2">
      <c r="A75" s="11"/>
      <c r="B75" s="96" t="s">
        <v>230</v>
      </c>
      <c r="C75" s="40">
        <v>0</v>
      </c>
      <c r="D75" s="40">
        <v>0</v>
      </c>
      <c r="E75" s="40">
        <v>0</v>
      </c>
      <c r="F75" s="40">
        <f t="shared" si="19"/>
        <v>0</v>
      </c>
      <c r="G75" s="40">
        <f t="shared" si="20"/>
        <v>0</v>
      </c>
      <c r="H75" s="77"/>
      <c r="I75" s="139"/>
    </row>
    <row r="76" spans="1:9" ht="16.5" customHeight="1" x14ac:dyDescent="0.2">
      <c r="A76" s="11"/>
      <c r="B76" s="96" t="s">
        <v>83</v>
      </c>
      <c r="C76" s="40">
        <v>0</v>
      </c>
      <c r="D76" s="40">
        <v>0</v>
      </c>
      <c r="E76" s="40">
        <v>0</v>
      </c>
      <c r="F76" s="40">
        <f t="shared" si="19"/>
        <v>0</v>
      </c>
      <c r="G76" s="40">
        <f t="shared" si="20"/>
        <v>0</v>
      </c>
      <c r="H76" s="77"/>
      <c r="I76" s="139"/>
    </row>
    <row r="77" spans="1:9" ht="15" customHeight="1" x14ac:dyDescent="0.2">
      <c r="A77" s="11"/>
      <c r="B77" s="96" t="s">
        <v>86</v>
      </c>
      <c r="C77" s="40">
        <v>36</v>
      </c>
      <c r="D77" s="40">
        <v>34</v>
      </c>
      <c r="E77" s="40">
        <v>50</v>
      </c>
      <c r="F77" s="40">
        <f t="shared" si="19"/>
        <v>14</v>
      </c>
      <c r="G77" s="40">
        <f t="shared" si="20"/>
        <v>16</v>
      </c>
      <c r="H77" s="77">
        <f t="shared" si="21"/>
        <v>0.38888888888888884</v>
      </c>
      <c r="I77" s="139">
        <f t="shared" si="22"/>
        <v>0.47058823529411775</v>
      </c>
    </row>
    <row r="78" spans="1:9" ht="14.25" customHeight="1" x14ac:dyDescent="0.2">
      <c r="A78" s="11"/>
      <c r="B78" s="96" t="s">
        <v>231</v>
      </c>
      <c r="C78" s="40">
        <v>0</v>
      </c>
      <c r="D78" s="40">
        <v>0</v>
      </c>
      <c r="E78" s="40">
        <v>0</v>
      </c>
      <c r="F78" s="40">
        <f t="shared" si="19"/>
        <v>0</v>
      </c>
      <c r="G78" s="40">
        <f t="shared" si="20"/>
        <v>0</v>
      </c>
      <c r="H78" s="77"/>
      <c r="I78" s="139"/>
    </row>
    <row r="79" spans="1:9" ht="12.75" x14ac:dyDescent="0.2">
      <c r="A79" s="11"/>
      <c r="B79" s="96" t="s">
        <v>102</v>
      </c>
      <c r="C79" s="40">
        <v>95</v>
      </c>
      <c r="D79" s="40">
        <v>105</v>
      </c>
      <c r="E79" s="40">
        <v>157</v>
      </c>
      <c r="F79" s="40">
        <f t="shared" si="19"/>
        <v>62</v>
      </c>
      <c r="G79" s="40">
        <f t="shared" si="20"/>
        <v>52</v>
      </c>
      <c r="H79" s="77">
        <f t="shared" si="21"/>
        <v>0.65263157894736845</v>
      </c>
      <c r="I79" s="139">
        <f t="shared" si="22"/>
        <v>0.49523809523809526</v>
      </c>
    </row>
    <row r="80" spans="1:9" s="21" customFormat="1" ht="12.75" x14ac:dyDescent="0.2">
      <c r="A80" s="11"/>
      <c r="B80" s="96" t="s">
        <v>116</v>
      </c>
      <c r="C80" s="40">
        <v>0</v>
      </c>
      <c r="D80" s="40">
        <v>0</v>
      </c>
      <c r="E80" s="40">
        <v>0</v>
      </c>
      <c r="F80" s="40">
        <f t="shared" si="19"/>
        <v>0</v>
      </c>
      <c r="G80" s="40">
        <f t="shared" si="20"/>
        <v>0</v>
      </c>
      <c r="H80" s="77"/>
      <c r="I80" s="139"/>
    </row>
    <row r="81" spans="1:9" ht="12.75" x14ac:dyDescent="0.2">
      <c r="A81" s="11"/>
      <c r="B81" s="96" t="s">
        <v>228</v>
      </c>
      <c r="C81" s="40">
        <v>0</v>
      </c>
      <c r="D81" s="40">
        <v>0</v>
      </c>
      <c r="E81" s="40">
        <v>0</v>
      </c>
      <c r="F81" s="40">
        <f t="shared" si="19"/>
        <v>0</v>
      </c>
      <c r="G81" s="40">
        <f t="shared" si="20"/>
        <v>0</v>
      </c>
      <c r="H81" s="77"/>
      <c r="I81" s="139"/>
    </row>
    <row r="82" spans="1:9" s="10" customFormat="1" ht="12.75" x14ac:dyDescent="0.2">
      <c r="A82" s="11"/>
      <c r="B82" s="96" t="s">
        <v>131</v>
      </c>
      <c r="C82" s="40">
        <v>1</v>
      </c>
      <c r="D82" s="40">
        <v>15</v>
      </c>
      <c r="E82" s="40">
        <v>6</v>
      </c>
      <c r="F82" s="40">
        <f t="shared" si="19"/>
        <v>5</v>
      </c>
      <c r="G82" s="40">
        <f t="shared" si="20"/>
        <v>-9</v>
      </c>
      <c r="H82" s="77">
        <f t="shared" si="21"/>
        <v>5</v>
      </c>
      <c r="I82" s="139">
        <f t="shared" si="22"/>
        <v>-0.6</v>
      </c>
    </row>
    <row r="83" spans="1:9" s="21" customFormat="1" ht="12.75" x14ac:dyDescent="0.2">
      <c r="A83" s="11"/>
      <c r="B83" s="96" t="s">
        <v>132</v>
      </c>
      <c r="C83" s="40">
        <v>68</v>
      </c>
      <c r="D83" s="40">
        <v>149</v>
      </c>
      <c r="E83" s="40">
        <v>234</v>
      </c>
      <c r="F83" s="40">
        <f t="shared" si="19"/>
        <v>166</v>
      </c>
      <c r="G83" s="40">
        <f t="shared" si="20"/>
        <v>85</v>
      </c>
      <c r="H83" s="77">
        <f t="shared" si="21"/>
        <v>2.4411764705882355</v>
      </c>
      <c r="I83" s="139">
        <f t="shared" si="22"/>
        <v>0.57046979865771807</v>
      </c>
    </row>
    <row r="84" spans="1:9" ht="15" customHeight="1" x14ac:dyDescent="0.2">
      <c r="A84" s="11"/>
      <c r="B84" s="96" t="s">
        <v>191</v>
      </c>
      <c r="C84" s="40">
        <v>1</v>
      </c>
      <c r="D84" s="40">
        <v>13</v>
      </c>
      <c r="E84" s="40">
        <v>25</v>
      </c>
      <c r="F84" s="40">
        <f t="shared" si="19"/>
        <v>24</v>
      </c>
      <c r="G84" s="40">
        <f t="shared" si="20"/>
        <v>12</v>
      </c>
      <c r="H84" s="77">
        <f t="shared" si="21"/>
        <v>24</v>
      </c>
      <c r="I84" s="139">
        <f t="shared" si="22"/>
        <v>0.92307692307692313</v>
      </c>
    </row>
    <row r="85" spans="1:9" ht="15" customHeight="1" x14ac:dyDescent="0.2">
      <c r="A85" s="11"/>
      <c r="B85" s="96" t="s">
        <v>141</v>
      </c>
      <c r="C85" s="40">
        <v>14</v>
      </c>
      <c r="D85" s="40">
        <v>1</v>
      </c>
      <c r="E85" s="40">
        <v>0</v>
      </c>
      <c r="F85" s="40">
        <f t="shared" si="19"/>
        <v>-14</v>
      </c>
      <c r="G85" s="40">
        <f t="shared" si="20"/>
        <v>-1</v>
      </c>
      <c r="H85" s="77">
        <f t="shared" si="21"/>
        <v>-1</v>
      </c>
      <c r="I85" s="139">
        <f t="shared" si="22"/>
        <v>-1</v>
      </c>
    </row>
    <row r="86" spans="1:9" ht="15" customHeight="1" x14ac:dyDescent="0.2">
      <c r="A86" s="11"/>
      <c r="B86" s="96" t="s">
        <v>142</v>
      </c>
      <c r="C86" s="40">
        <v>42</v>
      </c>
      <c r="D86" s="40">
        <v>29</v>
      </c>
      <c r="E86" s="40">
        <v>35</v>
      </c>
      <c r="F86" s="40">
        <f t="shared" ref="F86:F123" si="23">E86-C86</f>
        <v>-7</v>
      </c>
      <c r="G86" s="40">
        <f t="shared" ref="G86:G123" si="24">E86-D86</f>
        <v>6</v>
      </c>
      <c r="H86" s="77">
        <f t="shared" si="21"/>
        <v>-0.16666666666666663</v>
      </c>
      <c r="I86" s="139">
        <f t="shared" si="22"/>
        <v>0.2068965517241379</v>
      </c>
    </row>
    <row r="87" spans="1:9" ht="15" customHeight="1" x14ac:dyDescent="0.2">
      <c r="A87" s="11"/>
      <c r="B87" s="96" t="s">
        <v>152</v>
      </c>
      <c r="C87" s="40">
        <v>10</v>
      </c>
      <c r="D87" s="40">
        <v>18</v>
      </c>
      <c r="E87" s="40">
        <v>19</v>
      </c>
      <c r="F87" s="40">
        <f t="shared" si="23"/>
        <v>9</v>
      </c>
      <c r="G87" s="40">
        <f t="shared" si="24"/>
        <v>1</v>
      </c>
      <c r="H87" s="77">
        <f t="shared" si="21"/>
        <v>0.89999999999999991</v>
      </c>
      <c r="I87" s="139">
        <f t="shared" si="22"/>
        <v>5.555555555555558E-2</v>
      </c>
    </row>
    <row r="88" spans="1:9" ht="15" customHeight="1" x14ac:dyDescent="0.2">
      <c r="B88" s="91" t="s">
        <v>196</v>
      </c>
      <c r="C88" s="54">
        <v>376</v>
      </c>
      <c r="D88" s="54">
        <v>245</v>
      </c>
      <c r="E88" s="54">
        <v>369</v>
      </c>
      <c r="F88" s="54">
        <f t="shared" si="23"/>
        <v>-7</v>
      </c>
      <c r="G88" s="54">
        <f t="shared" si="24"/>
        <v>124</v>
      </c>
      <c r="H88" s="72">
        <f t="shared" si="9"/>
        <v>-1.8617021276595702E-2</v>
      </c>
      <c r="I88" s="138">
        <f t="shared" ref="I88:I138" si="25">E88/D88-1</f>
        <v>0.50612244897959191</v>
      </c>
    </row>
    <row r="89" spans="1:9" ht="15" customHeight="1" x14ac:dyDescent="0.2">
      <c r="B89" s="96" t="s">
        <v>187</v>
      </c>
      <c r="C89" s="40">
        <v>14</v>
      </c>
      <c r="D89" s="40">
        <v>9</v>
      </c>
      <c r="E89" s="40">
        <v>13</v>
      </c>
      <c r="F89" s="40">
        <f t="shared" si="23"/>
        <v>-1</v>
      </c>
      <c r="G89" s="40">
        <f t="shared" si="24"/>
        <v>4</v>
      </c>
      <c r="H89" s="77">
        <f t="shared" si="9"/>
        <v>-7.1428571428571397E-2</v>
      </c>
      <c r="I89" s="139">
        <f t="shared" si="25"/>
        <v>0.44444444444444442</v>
      </c>
    </row>
    <row r="90" spans="1:9" ht="15" customHeight="1" x14ac:dyDescent="0.2">
      <c r="B90" s="96" t="s">
        <v>156</v>
      </c>
      <c r="C90" s="40">
        <v>46</v>
      </c>
      <c r="D90" s="40">
        <v>31</v>
      </c>
      <c r="E90" s="40">
        <v>38</v>
      </c>
      <c r="F90" s="40">
        <f t="shared" si="23"/>
        <v>-8</v>
      </c>
      <c r="G90" s="40">
        <f t="shared" si="24"/>
        <v>7</v>
      </c>
      <c r="H90" s="77">
        <f t="shared" si="9"/>
        <v>-0.17391304347826086</v>
      </c>
      <c r="I90" s="139">
        <f t="shared" si="25"/>
        <v>0.22580645161290325</v>
      </c>
    </row>
    <row r="91" spans="1:9" ht="12" x14ac:dyDescent="0.2">
      <c r="B91" s="96" t="s">
        <v>100</v>
      </c>
      <c r="C91" s="40">
        <v>141</v>
      </c>
      <c r="D91" s="40">
        <v>85</v>
      </c>
      <c r="E91" s="40">
        <v>156</v>
      </c>
      <c r="F91" s="40">
        <f t="shared" si="23"/>
        <v>15</v>
      </c>
      <c r="G91" s="40">
        <f t="shared" si="24"/>
        <v>71</v>
      </c>
      <c r="H91" s="77">
        <f t="shared" si="9"/>
        <v>0.1063829787234043</v>
      </c>
      <c r="I91" s="139">
        <f t="shared" si="25"/>
        <v>0.83529411764705874</v>
      </c>
    </row>
    <row r="92" spans="1:9" ht="15" customHeight="1" x14ac:dyDescent="0.2">
      <c r="B92" s="96" t="s">
        <v>165</v>
      </c>
      <c r="C92" s="40">
        <v>6</v>
      </c>
      <c r="D92" s="40">
        <v>8</v>
      </c>
      <c r="E92" s="40">
        <v>6</v>
      </c>
      <c r="F92" s="40">
        <f t="shared" si="23"/>
        <v>0</v>
      </c>
      <c r="G92" s="40">
        <f t="shared" si="24"/>
        <v>-2</v>
      </c>
      <c r="H92" s="77">
        <f t="shared" si="9"/>
        <v>0</v>
      </c>
      <c r="I92" s="139">
        <f t="shared" si="25"/>
        <v>-0.25</v>
      </c>
    </row>
    <row r="93" spans="1:9" ht="12" x14ac:dyDescent="0.2">
      <c r="B93" s="96" t="s">
        <v>120</v>
      </c>
      <c r="C93" s="40">
        <v>82</v>
      </c>
      <c r="D93" s="40">
        <v>56</v>
      </c>
      <c r="E93" s="40">
        <v>57</v>
      </c>
      <c r="F93" s="40">
        <f t="shared" si="23"/>
        <v>-25</v>
      </c>
      <c r="G93" s="40">
        <f t="shared" si="24"/>
        <v>1</v>
      </c>
      <c r="H93" s="77">
        <f t="shared" si="9"/>
        <v>-0.30487804878048785</v>
      </c>
      <c r="I93" s="139">
        <f t="shared" si="25"/>
        <v>1.7857142857142794E-2</v>
      </c>
    </row>
    <row r="94" spans="1:9" ht="15" customHeight="1" x14ac:dyDescent="0.2">
      <c r="B94" s="96" t="s">
        <v>125</v>
      </c>
      <c r="C94" s="40">
        <v>49</v>
      </c>
      <c r="D94" s="40">
        <v>30</v>
      </c>
      <c r="E94" s="40">
        <v>42</v>
      </c>
      <c r="F94" s="40">
        <f t="shared" si="23"/>
        <v>-7</v>
      </c>
      <c r="G94" s="40">
        <f t="shared" si="24"/>
        <v>12</v>
      </c>
      <c r="H94" s="77">
        <f t="shared" si="9"/>
        <v>-0.1428571428571429</v>
      </c>
      <c r="I94" s="139">
        <f t="shared" si="25"/>
        <v>0.39999999999999991</v>
      </c>
    </row>
    <row r="95" spans="1:9" ht="15" customHeight="1" x14ac:dyDescent="0.2">
      <c r="B95" s="96" t="s">
        <v>153</v>
      </c>
      <c r="C95" s="40">
        <v>38</v>
      </c>
      <c r="D95" s="40">
        <v>26</v>
      </c>
      <c r="E95" s="40">
        <v>57</v>
      </c>
      <c r="F95" s="40">
        <f t="shared" si="23"/>
        <v>19</v>
      </c>
      <c r="G95" s="40">
        <f t="shared" si="24"/>
        <v>31</v>
      </c>
      <c r="H95" s="77">
        <f t="shared" si="9"/>
        <v>0.5</v>
      </c>
      <c r="I95" s="139">
        <f t="shared" si="25"/>
        <v>1.1923076923076925</v>
      </c>
    </row>
    <row r="96" spans="1:9" ht="15" customHeight="1" x14ac:dyDescent="0.2">
      <c r="A96" s="12"/>
      <c r="B96" s="91" t="s">
        <v>197</v>
      </c>
      <c r="C96" s="54">
        <v>55468</v>
      </c>
      <c r="D96" s="54">
        <v>40919</v>
      </c>
      <c r="E96" s="54">
        <v>55206</v>
      </c>
      <c r="F96" s="54">
        <f t="shared" si="23"/>
        <v>-262</v>
      </c>
      <c r="G96" s="54">
        <f t="shared" si="24"/>
        <v>14287</v>
      </c>
      <c r="H96" s="72">
        <f t="shared" si="9"/>
        <v>-4.7234441479772071E-3</v>
      </c>
      <c r="I96" s="138">
        <f t="shared" si="25"/>
        <v>0.34915320511253944</v>
      </c>
    </row>
    <row r="97" spans="2:9" ht="15" customHeight="1" x14ac:dyDescent="0.2">
      <c r="B97" s="92" t="s">
        <v>64</v>
      </c>
      <c r="C97" s="40">
        <v>46558</v>
      </c>
      <c r="D97" s="40">
        <v>35319</v>
      </c>
      <c r="E97" s="40">
        <v>46735</v>
      </c>
      <c r="F97" s="40">
        <f t="shared" si="23"/>
        <v>177</v>
      </c>
      <c r="G97" s="40">
        <f t="shared" si="24"/>
        <v>11416</v>
      </c>
      <c r="H97" s="77">
        <f t="shared" si="9"/>
        <v>3.8017096954336971E-3</v>
      </c>
      <c r="I97" s="139">
        <f t="shared" si="25"/>
        <v>0.32322545938446723</v>
      </c>
    </row>
    <row r="98" spans="2:9" ht="15" customHeight="1" x14ac:dyDescent="0.2">
      <c r="B98" s="92" t="s">
        <v>95</v>
      </c>
      <c r="C98" s="40">
        <v>7870</v>
      </c>
      <c r="D98" s="40">
        <v>5000</v>
      </c>
      <c r="E98" s="40">
        <v>7457</v>
      </c>
      <c r="F98" s="40">
        <f t="shared" si="23"/>
        <v>-413</v>
      </c>
      <c r="G98" s="40">
        <f t="shared" si="24"/>
        <v>2457</v>
      </c>
      <c r="H98" s="77">
        <f t="shared" si="9"/>
        <v>-5.2477763659466325E-2</v>
      </c>
      <c r="I98" s="139">
        <f t="shared" si="25"/>
        <v>0.49140000000000006</v>
      </c>
    </row>
    <row r="99" spans="2:9" ht="15" customHeight="1" x14ac:dyDescent="0.2">
      <c r="B99" s="92" t="s">
        <v>110</v>
      </c>
      <c r="C99" s="40">
        <v>1040</v>
      </c>
      <c r="D99" s="40">
        <v>600</v>
      </c>
      <c r="E99" s="40">
        <v>1014</v>
      </c>
      <c r="F99" s="40">
        <f t="shared" si="23"/>
        <v>-26</v>
      </c>
      <c r="G99" s="40">
        <f t="shared" si="24"/>
        <v>414</v>
      </c>
      <c r="H99" s="77">
        <f t="shared" si="9"/>
        <v>-2.5000000000000022E-2</v>
      </c>
      <c r="I99" s="139">
        <f t="shared" si="25"/>
        <v>0.69</v>
      </c>
    </row>
    <row r="100" spans="2:9" ht="15" customHeight="1" x14ac:dyDescent="0.2">
      <c r="B100" s="91" t="s">
        <v>198</v>
      </c>
      <c r="C100" s="54">
        <v>5320</v>
      </c>
      <c r="D100" s="54">
        <v>3518</v>
      </c>
      <c r="E100" s="54">
        <v>4971</v>
      </c>
      <c r="F100" s="54">
        <f t="shared" si="23"/>
        <v>-349</v>
      </c>
      <c r="G100" s="54">
        <f t="shared" si="24"/>
        <v>1453</v>
      </c>
      <c r="H100" s="72">
        <f t="shared" si="9"/>
        <v>-6.5601503759398549E-2</v>
      </c>
      <c r="I100" s="138">
        <f t="shared" si="25"/>
        <v>0.41301876065946552</v>
      </c>
    </row>
    <row r="101" spans="2:9" ht="15" customHeight="1" x14ac:dyDescent="0.2">
      <c r="B101" s="93" t="s">
        <v>66</v>
      </c>
      <c r="C101" s="40">
        <v>817</v>
      </c>
      <c r="D101" s="40">
        <v>585</v>
      </c>
      <c r="E101" s="40">
        <v>751</v>
      </c>
      <c r="F101" s="40">
        <f t="shared" si="23"/>
        <v>-66</v>
      </c>
      <c r="G101" s="40">
        <f t="shared" si="24"/>
        <v>166</v>
      </c>
      <c r="H101" s="77">
        <f t="shared" si="9"/>
        <v>-8.0783353733170138E-2</v>
      </c>
      <c r="I101" s="139">
        <f t="shared" si="25"/>
        <v>0.28376068376068386</v>
      </c>
    </row>
    <row r="102" spans="2:9" s="21" customFormat="1" ht="15" customHeight="1" x14ac:dyDescent="0.2">
      <c r="B102" s="93" t="s">
        <v>70</v>
      </c>
      <c r="C102" s="40">
        <v>48</v>
      </c>
      <c r="D102" s="40">
        <v>32</v>
      </c>
      <c r="E102" s="40">
        <v>45</v>
      </c>
      <c r="F102" s="40">
        <f t="shared" si="23"/>
        <v>-3</v>
      </c>
      <c r="G102" s="40">
        <f t="shared" si="24"/>
        <v>13</v>
      </c>
      <c r="H102" s="77">
        <f t="shared" ref="H102:H113" si="26">E102/C102-1</f>
        <v>-6.25E-2</v>
      </c>
      <c r="I102" s="139">
        <f t="shared" si="25"/>
        <v>0.40625</v>
      </c>
    </row>
    <row r="103" spans="2:9" ht="15" customHeight="1" x14ac:dyDescent="0.2">
      <c r="B103" s="93" t="s">
        <v>71</v>
      </c>
      <c r="C103" s="40">
        <v>2750</v>
      </c>
      <c r="D103" s="40">
        <v>1522</v>
      </c>
      <c r="E103" s="40">
        <v>2293</v>
      </c>
      <c r="F103" s="40">
        <f t="shared" si="23"/>
        <v>-457</v>
      </c>
      <c r="G103" s="40">
        <f t="shared" si="24"/>
        <v>771</v>
      </c>
      <c r="H103" s="77">
        <f t="shared" si="26"/>
        <v>-0.16618181818181821</v>
      </c>
      <c r="I103" s="139">
        <f t="shared" si="25"/>
        <v>0.50657030223390276</v>
      </c>
    </row>
    <row r="104" spans="2:9" ht="15" customHeight="1" x14ac:dyDescent="0.2">
      <c r="B104" s="93" t="s">
        <v>229</v>
      </c>
      <c r="C104" s="40">
        <v>2</v>
      </c>
      <c r="D104" s="40">
        <v>1</v>
      </c>
      <c r="E104" s="40">
        <v>2</v>
      </c>
      <c r="F104" s="40">
        <f t="shared" si="23"/>
        <v>0</v>
      </c>
      <c r="G104" s="40">
        <f t="shared" si="24"/>
        <v>1</v>
      </c>
      <c r="H104" s="77">
        <f t="shared" si="26"/>
        <v>0</v>
      </c>
      <c r="I104" s="139">
        <f t="shared" si="25"/>
        <v>1</v>
      </c>
    </row>
    <row r="105" spans="2:9" ht="15" customHeight="1" x14ac:dyDescent="0.2">
      <c r="B105" s="93" t="s">
        <v>78</v>
      </c>
      <c r="C105" s="40">
        <v>163</v>
      </c>
      <c r="D105" s="40">
        <v>151</v>
      </c>
      <c r="E105" s="40">
        <v>280</v>
      </c>
      <c r="F105" s="40">
        <f t="shared" si="23"/>
        <v>117</v>
      </c>
      <c r="G105" s="40">
        <f t="shared" si="24"/>
        <v>129</v>
      </c>
      <c r="H105" s="77">
        <f t="shared" si="26"/>
        <v>0.71779141104294486</v>
      </c>
      <c r="I105" s="139">
        <f t="shared" si="25"/>
        <v>0.85430463576158933</v>
      </c>
    </row>
    <row r="106" spans="2:9" ht="12" x14ac:dyDescent="0.2">
      <c r="B106" s="93" t="s">
        <v>81</v>
      </c>
      <c r="C106" s="40">
        <v>97</v>
      </c>
      <c r="D106" s="40">
        <v>76</v>
      </c>
      <c r="E106" s="40">
        <v>174</v>
      </c>
      <c r="F106" s="40">
        <f t="shared" si="23"/>
        <v>77</v>
      </c>
      <c r="G106" s="40">
        <f t="shared" si="24"/>
        <v>98</v>
      </c>
      <c r="H106" s="77">
        <f t="shared" si="26"/>
        <v>0.79381443298969079</v>
      </c>
      <c r="I106" s="139">
        <f t="shared" si="25"/>
        <v>1.2894736842105261</v>
      </c>
    </row>
    <row r="107" spans="2:9" ht="15" customHeight="1" x14ac:dyDescent="0.2">
      <c r="B107" s="93" t="s">
        <v>297</v>
      </c>
      <c r="C107" s="40">
        <v>784</v>
      </c>
      <c r="D107" s="40">
        <v>700</v>
      </c>
      <c r="E107" s="40">
        <v>802</v>
      </c>
      <c r="F107" s="40">
        <f t="shared" si="23"/>
        <v>18</v>
      </c>
      <c r="G107" s="40">
        <f t="shared" si="24"/>
        <v>102</v>
      </c>
      <c r="H107" s="77">
        <f t="shared" si="26"/>
        <v>2.2959183673469497E-2</v>
      </c>
      <c r="I107" s="139">
        <f t="shared" si="25"/>
        <v>0.14571428571428569</v>
      </c>
    </row>
    <row r="108" spans="2:9" ht="15" customHeight="1" x14ac:dyDescent="0.2">
      <c r="B108" s="96" t="s">
        <v>122</v>
      </c>
      <c r="C108" s="40">
        <v>22</v>
      </c>
      <c r="D108" s="40">
        <v>19</v>
      </c>
      <c r="E108" s="40">
        <v>39</v>
      </c>
      <c r="F108" s="40">
        <f t="shared" si="23"/>
        <v>17</v>
      </c>
      <c r="G108" s="40">
        <f t="shared" si="24"/>
        <v>20</v>
      </c>
      <c r="H108" s="77">
        <f t="shared" si="26"/>
        <v>0.77272727272727271</v>
      </c>
      <c r="I108" s="139">
        <f t="shared" si="25"/>
        <v>1.0526315789473686</v>
      </c>
    </row>
    <row r="109" spans="2:9" ht="15" customHeight="1" x14ac:dyDescent="0.2">
      <c r="B109" s="93" t="s">
        <v>123</v>
      </c>
      <c r="C109" s="40">
        <v>164</v>
      </c>
      <c r="D109" s="40">
        <v>144</v>
      </c>
      <c r="E109" s="40">
        <v>181</v>
      </c>
      <c r="F109" s="40">
        <f t="shared" si="23"/>
        <v>17</v>
      </c>
      <c r="G109" s="40">
        <f t="shared" si="24"/>
        <v>37</v>
      </c>
      <c r="H109" s="77">
        <f t="shared" si="26"/>
        <v>0.10365853658536595</v>
      </c>
      <c r="I109" s="139">
        <f t="shared" si="25"/>
        <v>0.25694444444444442</v>
      </c>
    </row>
    <row r="110" spans="2:9" ht="15" customHeight="1" x14ac:dyDescent="0.2">
      <c r="B110" s="93" t="s">
        <v>236</v>
      </c>
      <c r="C110" s="40">
        <v>1</v>
      </c>
      <c r="D110" s="40">
        <v>0</v>
      </c>
      <c r="E110" s="40">
        <v>0</v>
      </c>
      <c r="F110" s="40">
        <f t="shared" si="23"/>
        <v>-1</v>
      </c>
      <c r="G110" s="40">
        <f t="shared" si="24"/>
        <v>0</v>
      </c>
      <c r="H110" s="77">
        <f t="shared" si="26"/>
        <v>-1</v>
      </c>
      <c r="I110" s="139" t="e">
        <f t="shared" si="25"/>
        <v>#DIV/0!</v>
      </c>
    </row>
    <row r="111" spans="2:9" s="21" customFormat="1" ht="15" customHeight="1" x14ac:dyDescent="0.2">
      <c r="B111" s="93" t="s">
        <v>237</v>
      </c>
      <c r="C111" s="40">
        <v>7</v>
      </c>
      <c r="D111" s="40">
        <v>3</v>
      </c>
      <c r="E111" s="40">
        <v>10</v>
      </c>
      <c r="F111" s="40">
        <f t="shared" si="23"/>
        <v>3</v>
      </c>
      <c r="G111" s="40">
        <f t="shared" si="24"/>
        <v>7</v>
      </c>
      <c r="H111" s="77">
        <f t="shared" si="26"/>
        <v>0.4285714285714286</v>
      </c>
      <c r="I111" s="139">
        <f t="shared" si="25"/>
        <v>2.3333333333333335</v>
      </c>
    </row>
    <row r="112" spans="2:9" ht="15" customHeight="1" x14ac:dyDescent="0.2">
      <c r="B112" s="93" t="s">
        <v>146</v>
      </c>
      <c r="C112" s="40">
        <v>142</v>
      </c>
      <c r="D112" s="40">
        <v>89</v>
      </c>
      <c r="E112" s="40">
        <v>99</v>
      </c>
      <c r="F112" s="40">
        <f t="shared" si="23"/>
        <v>-43</v>
      </c>
      <c r="G112" s="40">
        <f t="shared" si="24"/>
        <v>10</v>
      </c>
      <c r="H112" s="77">
        <f t="shared" si="26"/>
        <v>-0.30281690140845074</v>
      </c>
      <c r="I112" s="139">
        <f t="shared" si="25"/>
        <v>0.11235955056179781</v>
      </c>
    </row>
    <row r="113" spans="2:9" ht="16.5" customHeight="1" x14ac:dyDescent="0.2">
      <c r="B113" s="95" t="s">
        <v>150</v>
      </c>
      <c r="C113" s="40">
        <v>323</v>
      </c>
      <c r="D113" s="40">
        <v>196</v>
      </c>
      <c r="E113" s="40">
        <v>295</v>
      </c>
      <c r="F113" s="40">
        <f t="shared" si="23"/>
        <v>-28</v>
      </c>
      <c r="G113" s="40">
        <f t="shared" si="24"/>
        <v>99</v>
      </c>
      <c r="H113" s="77">
        <f t="shared" si="26"/>
        <v>-8.6687306501547989E-2</v>
      </c>
      <c r="I113" s="139">
        <f t="shared" si="25"/>
        <v>0.50510204081632648</v>
      </c>
    </row>
    <row r="114" spans="2:9" ht="33.75" customHeight="1" x14ac:dyDescent="0.2">
      <c r="B114" s="97" t="s">
        <v>199</v>
      </c>
      <c r="C114" s="55">
        <v>337672</v>
      </c>
      <c r="D114" s="55">
        <v>235712</v>
      </c>
      <c r="E114" s="55">
        <v>364764</v>
      </c>
      <c r="F114" s="55">
        <f t="shared" si="23"/>
        <v>27092</v>
      </c>
      <c r="G114" s="55">
        <f t="shared" si="24"/>
        <v>129052</v>
      </c>
      <c r="H114" s="60">
        <f t="shared" ref="H114:H165" si="27">E114/C114-1</f>
        <v>8.0231704138927773E-2</v>
      </c>
      <c r="I114" s="140">
        <f t="shared" si="25"/>
        <v>0.54749864241107793</v>
      </c>
    </row>
    <row r="115" spans="2:9" ht="21.75" customHeight="1" x14ac:dyDescent="0.2">
      <c r="B115" s="91" t="s">
        <v>200</v>
      </c>
      <c r="C115" s="54">
        <v>74655</v>
      </c>
      <c r="D115" s="54">
        <v>15187</v>
      </c>
      <c r="E115" s="54">
        <v>68602</v>
      </c>
      <c r="F115" s="54">
        <f t="shared" si="23"/>
        <v>-6053</v>
      </c>
      <c r="G115" s="54">
        <f t="shared" si="24"/>
        <v>53415</v>
      </c>
      <c r="H115" s="72">
        <f t="shared" si="27"/>
        <v>-8.1079632978367178E-2</v>
      </c>
      <c r="I115" s="138">
        <f t="shared" si="25"/>
        <v>3.5171528280766449</v>
      </c>
    </row>
    <row r="116" spans="2:9" ht="12" x14ac:dyDescent="0.2">
      <c r="B116" s="98" t="s">
        <v>87</v>
      </c>
      <c r="C116" s="40">
        <v>9413</v>
      </c>
      <c r="D116" s="40">
        <v>1911</v>
      </c>
      <c r="E116" s="40">
        <v>4191</v>
      </c>
      <c r="F116" s="40">
        <f t="shared" si="23"/>
        <v>-5222</v>
      </c>
      <c r="G116" s="40">
        <f t="shared" si="24"/>
        <v>2280</v>
      </c>
      <c r="H116" s="77">
        <f t="shared" si="27"/>
        <v>-0.55476468713481353</v>
      </c>
      <c r="I116" s="139">
        <f t="shared" si="25"/>
        <v>1.1930926216640501</v>
      </c>
    </row>
    <row r="117" spans="2:9" ht="15" customHeight="1" x14ac:dyDescent="0.2">
      <c r="B117" s="98" t="s">
        <v>99</v>
      </c>
      <c r="C117" s="40">
        <v>16642</v>
      </c>
      <c r="D117" s="40">
        <v>5112</v>
      </c>
      <c r="E117" s="40">
        <v>14878</v>
      </c>
      <c r="F117" s="40">
        <f t="shared" si="23"/>
        <v>-1764</v>
      </c>
      <c r="G117" s="40">
        <f t="shared" si="24"/>
        <v>9766</v>
      </c>
      <c r="H117" s="77">
        <f t="shared" si="27"/>
        <v>-0.1059968753755558</v>
      </c>
      <c r="I117" s="139">
        <f t="shared" si="25"/>
        <v>1.9104068857589986</v>
      </c>
    </row>
    <row r="118" spans="2:9" ht="12" x14ac:dyDescent="0.2">
      <c r="B118" s="98" t="s">
        <v>113</v>
      </c>
      <c r="C118" s="40">
        <v>380</v>
      </c>
      <c r="D118" s="40">
        <v>567</v>
      </c>
      <c r="E118" s="40">
        <v>417</v>
      </c>
      <c r="F118" s="40">
        <f t="shared" si="23"/>
        <v>37</v>
      </c>
      <c r="G118" s="40">
        <f t="shared" si="24"/>
        <v>-150</v>
      </c>
      <c r="H118" s="77">
        <f t="shared" si="27"/>
        <v>9.7368421052631549E-2</v>
      </c>
      <c r="I118" s="139">
        <f t="shared" si="25"/>
        <v>-0.26455026455026454</v>
      </c>
    </row>
    <row r="119" spans="2:9" ht="15" customHeight="1" x14ac:dyDescent="0.2">
      <c r="B119" s="94" t="s">
        <v>139</v>
      </c>
      <c r="C119" s="40">
        <v>29</v>
      </c>
      <c r="D119" s="40">
        <v>214</v>
      </c>
      <c r="E119" s="40">
        <v>804</v>
      </c>
      <c r="F119" s="40">
        <f t="shared" si="23"/>
        <v>775</v>
      </c>
      <c r="G119" s="40">
        <f t="shared" si="24"/>
        <v>590</v>
      </c>
      <c r="H119" s="77">
        <f t="shared" si="27"/>
        <v>26.724137931034484</v>
      </c>
      <c r="I119" s="139">
        <f>E119/D119-1</f>
        <v>2.7570093457943927</v>
      </c>
    </row>
    <row r="120" spans="2:9" ht="12" x14ac:dyDescent="0.2">
      <c r="B120" s="94" t="s">
        <v>151</v>
      </c>
      <c r="C120" s="40">
        <v>48071</v>
      </c>
      <c r="D120" s="40">
        <v>7380</v>
      </c>
      <c r="E120" s="40">
        <v>48304</v>
      </c>
      <c r="F120" s="40">
        <f t="shared" si="23"/>
        <v>233</v>
      </c>
      <c r="G120" s="40">
        <f t="shared" si="24"/>
        <v>40924</v>
      </c>
      <c r="H120" s="77">
        <f t="shared" si="27"/>
        <v>4.8469971500488818E-3</v>
      </c>
      <c r="I120" s="139">
        <f>E120/D120-1</f>
        <v>5.5452574525745257</v>
      </c>
    </row>
    <row r="121" spans="2:9" ht="15" customHeight="1" x14ac:dyDescent="0.2">
      <c r="B121" s="94" t="s">
        <v>166</v>
      </c>
      <c r="C121" s="40">
        <v>36</v>
      </c>
      <c r="D121" s="40">
        <v>0</v>
      </c>
      <c r="E121" s="40">
        <v>0</v>
      </c>
      <c r="F121" s="40">
        <f t="shared" si="23"/>
        <v>-36</v>
      </c>
      <c r="G121" s="40">
        <f t="shared" si="24"/>
        <v>0</v>
      </c>
      <c r="H121" s="77">
        <f t="shared" si="27"/>
        <v>-1</v>
      </c>
      <c r="I121" s="139"/>
    </row>
    <row r="122" spans="2:9" ht="15" customHeight="1" x14ac:dyDescent="0.2">
      <c r="B122" s="94" t="s">
        <v>161</v>
      </c>
      <c r="C122" s="40">
        <v>84</v>
      </c>
      <c r="D122" s="40">
        <v>3</v>
      </c>
      <c r="E122" s="40">
        <v>8</v>
      </c>
      <c r="F122" s="40">
        <f t="shared" si="23"/>
        <v>-76</v>
      </c>
      <c r="G122" s="40">
        <f t="shared" si="24"/>
        <v>5</v>
      </c>
      <c r="H122" s="77">
        <f t="shared" ref="H122" si="28">E122/C122-1</f>
        <v>-0.90476190476190477</v>
      </c>
      <c r="I122" s="139">
        <f t="shared" ref="I122" si="29">E122/D122-1</f>
        <v>1.6666666666666665</v>
      </c>
    </row>
    <row r="123" spans="2:9" ht="15" customHeight="1" x14ac:dyDescent="0.2">
      <c r="B123" s="91" t="s">
        <v>201</v>
      </c>
      <c r="C123" s="54">
        <v>10402</v>
      </c>
      <c r="D123" s="54">
        <v>4606</v>
      </c>
      <c r="E123" s="54">
        <v>7257</v>
      </c>
      <c r="F123" s="54">
        <f t="shared" si="23"/>
        <v>-3145</v>
      </c>
      <c r="G123" s="54">
        <f t="shared" si="24"/>
        <v>2651</v>
      </c>
      <c r="H123" s="72">
        <f t="shared" si="27"/>
        <v>-0.30234570274947126</v>
      </c>
      <c r="I123" s="138">
        <f t="shared" si="25"/>
        <v>0.57555362570560131</v>
      </c>
    </row>
    <row r="124" spans="2:9" ht="17.25" customHeight="1" x14ac:dyDescent="0.2">
      <c r="B124" s="94" t="s">
        <v>59</v>
      </c>
      <c r="C124" s="40">
        <v>8808</v>
      </c>
      <c r="D124" s="40">
        <v>3726</v>
      </c>
      <c r="E124" s="40">
        <v>6057</v>
      </c>
      <c r="F124" s="40">
        <f t="shared" ref="F124:F138" si="30">E124-C124</f>
        <v>-2751</v>
      </c>
      <c r="G124" s="40">
        <f t="shared" ref="G124:G138" si="31">E124-D124</f>
        <v>2331</v>
      </c>
      <c r="H124" s="77">
        <f t="shared" si="27"/>
        <v>-0.31232970027247953</v>
      </c>
      <c r="I124" s="139">
        <f t="shared" si="25"/>
        <v>0.62560386473429941</v>
      </c>
    </row>
    <row r="125" spans="2:9" ht="15" customHeight="1" x14ac:dyDescent="0.2">
      <c r="B125" s="94" t="s">
        <v>63</v>
      </c>
      <c r="C125" s="40">
        <v>0</v>
      </c>
      <c r="D125" s="40">
        <v>0</v>
      </c>
      <c r="E125" s="40">
        <v>0</v>
      </c>
      <c r="F125" s="40">
        <f t="shared" si="30"/>
        <v>0</v>
      </c>
      <c r="G125" s="40">
        <f t="shared" si="31"/>
        <v>0</v>
      </c>
      <c r="H125" s="77"/>
      <c r="I125" s="139"/>
    </row>
    <row r="126" spans="2:9" ht="15" customHeight="1" x14ac:dyDescent="0.2">
      <c r="B126" s="94" t="s">
        <v>67</v>
      </c>
      <c r="C126" s="40">
        <v>1555</v>
      </c>
      <c r="D126" s="40">
        <v>764</v>
      </c>
      <c r="E126" s="40">
        <v>1107</v>
      </c>
      <c r="F126" s="40">
        <f t="shared" si="30"/>
        <v>-448</v>
      </c>
      <c r="G126" s="40">
        <f t="shared" si="31"/>
        <v>343</v>
      </c>
      <c r="H126" s="77">
        <f t="shared" si="27"/>
        <v>-0.28810289389067523</v>
      </c>
      <c r="I126" s="139">
        <f t="shared" si="25"/>
        <v>0.44895287958115193</v>
      </c>
    </row>
    <row r="127" spans="2:9" ht="15" customHeight="1" x14ac:dyDescent="0.2">
      <c r="B127" s="94" t="s">
        <v>163</v>
      </c>
      <c r="C127" s="40">
        <v>5</v>
      </c>
      <c r="D127" s="40">
        <v>80</v>
      </c>
      <c r="E127" s="40">
        <v>48</v>
      </c>
      <c r="F127" s="40">
        <f t="shared" si="30"/>
        <v>43</v>
      </c>
      <c r="G127" s="40">
        <f t="shared" si="31"/>
        <v>-32</v>
      </c>
      <c r="H127" s="77">
        <f t="shared" si="27"/>
        <v>8.6</v>
      </c>
      <c r="I127" s="139">
        <f t="shared" si="25"/>
        <v>-0.4</v>
      </c>
    </row>
    <row r="128" spans="2:9" ht="15" customHeight="1" x14ac:dyDescent="0.2">
      <c r="B128" s="94" t="s">
        <v>80</v>
      </c>
      <c r="C128" s="40">
        <v>0</v>
      </c>
      <c r="D128" s="40">
        <v>0</v>
      </c>
      <c r="E128" s="40">
        <v>0</v>
      </c>
      <c r="F128" s="40">
        <f t="shared" si="30"/>
        <v>0</v>
      </c>
      <c r="G128" s="40">
        <f t="shared" si="31"/>
        <v>0</v>
      </c>
      <c r="H128" s="77"/>
      <c r="I128" s="139"/>
    </row>
    <row r="129" spans="1:9" ht="15" customHeight="1" x14ac:dyDescent="0.2">
      <c r="B129" s="94" t="s">
        <v>109</v>
      </c>
      <c r="C129" s="40">
        <v>1</v>
      </c>
      <c r="D129" s="40">
        <v>4</v>
      </c>
      <c r="E129" s="40">
        <v>1</v>
      </c>
      <c r="F129" s="40">
        <f t="shared" si="30"/>
        <v>0</v>
      </c>
      <c r="G129" s="40">
        <f t="shared" si="31"/>
        <v>-3</v>
      </c>
      <c r="H129" s="77">
        <f t="shared" si="27"/>
        <v>0</v>
      </c>
      <c r="I129" s="139">
        <f t="shared" si="25"/>
        <v>-0.75</v>
      </c>
    </row>
    <row r="130" spans="1:9" ht="15" customHeight="1" x14ac:dyDescent="0.2">
      <c r="B130" s="94" t="s">
        <v>182</v>
      </c>
      <c r="C130" s="40">
        <v>0</v>
      </c>
      <c r="D130" s="40">
        <v>0</v>
      </c>
      <c r="E130" s="40">
        <v>0</v>
      </c>
      <c r="F130" s="40">
        <f t="shared" si="30"/>
        <v>0</v>
      </c>
      <c r="G130" s="40">
        <f t="shared" si="31"/>
        <v>0</v>
      </c>
      <c r="H130" s="77"/>
      <c r="I130" s="139"/>
    </row>
    <row r="131" spans="1:9" ht="15" customHeight="1" x14ac:dyDescent="0.2">
      <c r="B131" s="94" t="s">
        <v>190</v>
      </c>
      <c r="C131" s="40">
        <v>0</v>
      </c>
      <c r="D131" s="40">
        <v>0</v>
      </c>
      <c r="E131" s="40">
        <v>2</v>
      </c>
      <c r="F131" s="40">
        <f t="shared" si="30"/>
        <v>2</v>
      </c>
      <c r="G131" s="40">
        <f t="shared" si="31"/>
        <v>2</v>
      </c>
      <c r="H131" s="77"/>
      <c r="I131" s="139"/>
    </row>
    <row r="132" spans="1:9" ht="15" customHeight="1" x14ac:dyDescent="0.2">
      <c r="B132" s="94" t="s">
        <v>121</v>
      </c>
      <c r="C132" s="40">
        <v>6</v>
      </c>
      <c r="D132" s="40">
        <v>0</v>
      </c>
      <c r="E132" s="40">
        <v>3</v>
      </c>
      <c r="F132" s="40">
        <f t="shared" si="30"/>
        <v>-3</v>
      </c>
      <c r="G132" s="40">
        <f t="shared" si="31"/>
        <v>3</v>
      </c>
      <c r="H132" s="77">
        <f t="shared" si="27"/>
        <v>-0.5</v>
      </c>
      <c r="I132" s="139"/>
    </row>
    <row r="133" spans="1:9" s="10" customFormat="1" ht="15" customHeight="1" x14ac:dyDescent="0.2">
      <c r="B133" s="94" t="s">
        <v>176</v>
      </c>
      <c r="C133" s="40">
        <v>0</v>
      </c>
      <c r="D133" s="40">
        <v>4</v>
      </c>
      <c r="E133" s="40">
        <v>4</v>
      </c>
      <c r="F133" s="40">
        <f t="shared" si="30"/>
        <v>4</v>
      </c>
      <c r="G133" s="40">
        <f t="shared" si="31"/>
        <v>0</v>
      </c>
      <c r="H133" s="77"/>
      <c r="I133" s="139">
        <f t="shared" si="25"/>
        <v>0</v>
      </c>
    </row>
    <row r="134" spans="1:9" s="10" customFormat="1" ht="15" customHeight="1" x14ac:dyDescent="0.2">
      <c r="B134" s="94" t="s">
        <v>128</v>
      </c>
      <c r="C134" s="40">
        <v>0</v>
      </c>
      <c r="D134" s="40">
        <v>0</v>
      </c>
      <c r="E134" s="40">
        <v>1</v>
      </c>
      <c r="F134" s="40">
        <f t="shared" si="30"/>
        <v>1</v>
      </c>
      <c r="G134" s="40">
        <f t="shared" si="31"/>
        <v>1</v>
      </c>
      <c r="H134" s="77"/>
      <c r="I134" s="139"/>
    </row>
    <row r="135" spans="1:9" s="10" customFormat="1" ht="15" customHeight="1" x14ac:dyDescent="0.2">
      <c r="B135" s="94" t="s">
        <v>177</v>
      </c>
      <c r="C135" s="40">
        <v>1</v>
      </c>
      <c r="D135" s="40">
        <v>2</v>
      </c>
      <c r="E135" s="40">
        <v>0</v>
      </c>
      <c r="F135" s="40">
        <f t="shared" si="30"/>
        <v>-1</v>
      </c>
      <c r="G135" s="40">
        <f t="shared" si="31"/>
        <v>-2</v>
      </c>
      <c r="H135" s="77">
        <f t="shared" si="27"/>
        <v>-1</v>
      </c>
      <c r="I135" s="139">
        <f t="shared" si="25"/>
        <v>-1</v>
      </c>
    </row>
    <row r="136" spans="1:9" s="10" customFormat="1" ht="15" customHeight="1" x14ac:dyDescent="0.2">
      <c r="B136" s="94" t="s">
        <v>179</v>
      </c>
      <c r="C136" s="40">
        <v>2</v>
      </c>
      <c r="D136" s="40">
        <v>2</v>
      </c>
      <c r="E136" s="40">
        <v>5</v>
      </c>
      <c r="F136" s="40">
        <f t="shared" si="30"/>
        <v>3</v>
      </c>
      <c r="G136" s="40">
        <f t="shared" si="31"/>
        <v>3</v>
      </c>
      <c r="H136" s="77">
        <f t="shared" si="27"/>
        <v>1.5</v>
      </c>
      <c r="I136" s="139">
        <f t="shared" si="25"/>
        <v>1.5</v>
      </c>
    </row>
    <row r="137" spans="1:9" s="10" customFormat="1" ht="15" customHeight="1" x14ac:dyDescent="0.2">
      <c r="B137" s="94" t="s">
        <v>143</v>
      </c>
      <c r="C137" s="40">
        <v>6</v>
      </c>
      <c r="D137" s="40">
        <v>0</v>
      </c>
      <c r="E137" s="40">
        <v>1</v>
      </c>
      <c r="F137" s="40">
        <f t="shared" si="30"/>
        <v>-5</v>
      </c>
      <c r="G137" s="40">
        <f t="shared" si="31"/>
        <v>1</v>
      </c>
      <c r="H137" s="77">
        <f t="shared" si="27"/>
        <v>-0.83333333333333337</v>
      </c>
      <c r="I137" s="139"/>
    </row>
    <row r="138" spans="1:9" s="10" customFormat="1" ht="15" customHeight="1" x14ac:dyDescent="0.2">
      <c r="B138" s="94" t="s">
        <v>180</v>
      </c>
      <c r="C138" s="40">
        <v>18</v>
      </c>
      <c r="D138" s="40">
        <v>24</v>
      </c>
      <c r="E138" s="40">
        <v>28</v>
      </c>
      <c r="F138" s="40">
        <f t="shared" si="30"/>
        <v>10</v>
      </c>
      <c r="G138" s="40">
        <f t="shared" si="31"/>
        <v>4</v>
      </c>
      <c r="H138" s="77">
        <f t="shared" si="27"/>
        <v>0.55555555555555558</v>
      </c>
      <c r="I138" s="139">
        <f t="shared" si="25"/>
        <v>0.16666666666666674</v>
      </c>
    </row>
    <row r="139" spans="1:9" ht="15" customHeight="1" x14ac:dyDescent="0.2">
      <c r="B139" s="91" t="s">
        <v>202</v>
      </c>
      <c r="C139" s="54">
        <v>208352</v>
      </c>
      <c r="D139" s="54">
        <v>170174</v>
      </c>
      <c r="E139" s="54">
        <v>230807</v>
      </c>
      <c r="F139" s="54">
        <f t="shared" ref="F139:F198" si="32">E139-C139</f>
        <v>22455</v>
      </c>
      <c r="G139" s="54">
        <f t="shared" ref="G139:G198" si="33">E139-D139</f>
        <v>60633</v>
      </c>
      <c r="H139" s="72">
        <f t="shared" si="27"/>
        <v>0.10777434341882963</v>
      </c>
      <c r="I139" s="138">
        <f t="shared" ref="I139:I196" si="34">E139/D139-1</f>
        <v>0.35630002233008562</v>
      </c>
    </row>
    <row r="140" spans="1:9" ht="15" customHeight="1" x14ac:dyDescent="0.2">
      <c r="A140" s="11"/>
      <c r="B140" s="93" t="s">
        <v>61</v>
      </c>
      <c r="C140" s="40">
        <v>323</v>
      </c>
      <c r="D140" s="40">
        <v>537</v>
      </c>
      <c r="E140" s="40">
        <v>408</v>
      </c>
      <c r="F140" s="40">
        <f t="shared" si="32"/>
        <v>85</v>
      </c>
      <c r="G140" s="40">
        <f t="shared" si="33"/>
        <v>-129</v>
      </c>
      <c r="H140" s="77">
        <f t="shared" si="27"/>
        <v>0.26315789473684204</v>
      </c>
      <c r="I140" s="139">
        <f t="shared" si="34"/>
        <v>-0.24022346368715086</v>
      </c>
    </row>
    <row r="141" spans="1:9" ht="15" customHeight="1" x14ac:dyDescent="0.2">
      <c r="A141" s="11"/>
      <c r="B141" s="93" t="s">
        <v>68</v>
      </c>
      <c r="C141" s="40">
        <v>704</v>
      </c>
      <c r="D141" s="40">
        <v>1301</v>
      </c>
      <c r="E141" s="40">
        <v>1984</v>
      </c>
      <c r="F141" s="40">
        <f t="shared" si="32"/>
        <v>1280</v>
      </c>
      <c r="G141" s="40">
        <f t="shared" si="33"/>
        <v>683</v>
      </c>
      <c r="H141" s="77">
        <f t="shared" si="27"/>
        <v>1.8181818181818183</v>
      </c>
      <c r="I141" s="139">
        <f t="shared" si="34"/>
        <v>0.5249807840122982</v>
      </c>
    </row>
    <row r="142" spans="1:9" s="10" customFormat="1" ht="15" customHeight="1" x14ac:dyDescent="0.2">
      <c r="A142" s="11"/>
      <c r="B142" s="93" t="s">
        <v>188</v>
      </c>
      <c r="C142" s="40">
        <v>36</v>
      </c>
      <c r="D142" s="40">
        <v>43</v>
      </c>
      <c r="E142" s="40">
        <v>66</v>
      </c>
      <c r="F142" s="40">
        <f t="shared" si="32"/>
        <v>30</v>
      </c>
      <c r="G142" s="40">
        <f t="shared" si="33"/>
        <v>23</v>
      </c>
      <c r="H142" s="77">
        <f t="shared" si="27"/>
        <v>0.83333333333333326</v>
      </c>
      <c r="I142" s="139">
        <f t="shared" si="34"/>
        <v>0.53488372093023262</v>
      </c>
    </row>
    <row r="143" spans="1:9" ht="15" customHeight="1" x14ac:dyDescent="0.2">
      <c r="A143" s="11"/>
      <c r="B143" s="93" t="s">
        <v>89</v>
      </c>
      <c r="C143" s="40">
        <v>54606</v>
      </c>
      <c r="D143" s="40">
        <v>52841</v>
      </c>
      <c r="E143" s="40">
        <v>84688</v>
      </c>
      <c r="F143" s="40">
        <f t="shared" si="32"/>
        <v>30082</v>
      </c>
      <c r="G143" s="40">
        <f t="shared" si="33"/>
        <v>31847</v>
      </c>
      <c r="H143" s="77">
        <f t="shared" si="27"/>
        <v>0.55089184338717367</v>
      </c>
      <c r="I143" s="139">
        <f t="shared" si="34"/>
        <v>0.60269487708408254</v>
      </c>
    </row>
    <row r="144" spans="1:9" ht="12.75" x14ac:dyDescent="0.2">
      <c r="A144" s="11"/>
      <c r="B144" s="93" t="s">
        <v>92</v>
      </c>
      <c r="C144" s="40">
        <v>141997</v>
      </c>
      <c r="D144" s="40">
        <v>102877</v>
      </c>
      <c r="E144" s="40">
        <v>126282</v>
      </c>
      <c r="F144" s="40">
        <f t="shared" si="32"/>
        <v>-15715</v>
      </c>
      <c r="G144" s="40">
        <f t="shared" si="33"/>
        <v>23405</v>
      </c>
      <c r="H144" s="77">
        <f t="shared" si="27"/>
        <v>-0.11067135221166646</v>
      </c>
      <c r="I144" s="139">
        <f t="shared" si="34"/>
        <v>0.22750469006677876</v>
      </c>
    </row>
    <row r="145" spans="1:9" ht="12.75" x14ac:dyDescent="0.2">
      <c r="A145" s="11"/>
      <c r="B145" s="96" t="s">
        <v>174</v>
      </c>
      <c r="C145" s="40">
        <v>47</v>
      </c>
      <c r="D145" s="40">
        <v>158</v>
      </c>
      <c r="E145" s="40">
        <v>114</v>
      </c>
      <c r="F145" s="40">
        <f t="shared" si="32"/>
        <v>67</v>
      </c>
      <c r="G145" s="40">
        <f t="shared" si="33"/>
        <v>-44</v>
      </c>
      <c r="H145" s="77">
        <f t="shared" si="27"/>
        <v>1.4255319148936172</v>
      </c>
      <c r="I145" s="139">
        <f t="shared" si="34"/>
        <v>-0.27848101265822789</v>
      </c>
    </row>
    <row r="146" spans="1:9" ht="15" customHeight="1" x14ac:dyDescent="0.2">
      <c r="A146" s="11"/>
      <c r="B146" s="93" t="s">
        <v>114</v>
      </c>
      <c r="C146" s="40">
        <v>742</v>
      </c>
      <c r="D146" s="40">
        <v>750</v>
      </c>
      <c r="E146" s="40">
        <v>1203</v>
      </c>
      <c r="F146" s="40">
        <f t="shared" si="32"/>
        <v>461</v>
      </c>
      <c r="G146" s="40">
        <f t="shared" si="33"/>
        <v>453</v>
      </c>
      <c r="H146" s="77">
        <f t="shared" si="27"/>
        <v>0.62129380053908356</v>
      </c>
      <c r="I146" s="139">
        <f t="shared" si="34"/>
        <v>0.60400000000000009</v>
      </c>
    </row>
    <row r="147" spans="1:9" ht="15" customHeight="1" x14ac:dyDescent="0.2">
      <c r="A147" s="11"/>
      <c r="B147" s="93" t="s">
        <v>118</v>
      </c>
      <c r="C147" s="40">
        <v>8025</v>
      </c>
      <c r="D147" s="40">
        <v>9343</v>
      </c>
      <c r="E147" s="40">
        <v>13079</v>
      </c>
      <c r="F147" s="40">
        <f t="shared" si="32"/>
        <v>5054</v>
      </c>
      <c r="G147" s="40">
        <f t="shared" si="33"/>
        <v>3736</v>
      </c>
      <c r="H147" s="77">
        <f t="shared" si="27"/>
        <v>0.62978193146417438</v>
      </c>
      <c r="I147" s="139">
        <f t="shared" si="34"/>
        <v>0.3998715615969175</v>
      </c>
    </row>
    <row r="148" spans="1:9" ht="15" customHeight="1" x14ac:dyDescent="0.2">
      <c r="A148" s="11"/>
      <c r="B148" s="93" t="s">
        <v>149</v>
      </c>
      <c r="C148" s="40">
        <v>1872</v>
      </c>
      <c r="D148" s="40">
        <v>2324</v>
      </c>
      <c r="E148" s="40">
        <v>2983</v>
      </c>
      <c r="F148" s="40">
        <f t="shared" si="32"/>
        <v>1111</v>
      </c>
      <c r="G148" s="40">
        <f t="shared" si="33"/>
        <v>659</v>
      </c>
      <c r="H148" s="77">
        <f t="shared" si="27"/>
        <v>0.59348290598290587</v>
      </c>
      <c r="I148" s="139">
        <f t="shared" si="34"/>
        <v>0.28356282271944933</v>
      </c>
    </row>
    <row r="149" spans="1:9" ht="15" customHeight="1" x14ac:dyDescent="0.2">
      <c r="A149" s="11"/>
      <c r="B149" s="91" t="s">
        <v>203</v>
      </c>
      <c r="C149" s="54">
        <v>44263</v>
      </c>
      <c r="D149" s="54">
        <v>45745</v>
      </c>
      <c r="E149" s="54">
        <v>58098</v>
      </c>
      <c r="F149" s="54">
        <f t="shared" si="32"/>
        <v>13835</v>
      </c>
      <c r="G149" s="54">
        <f t="shared" si="33"/>
        <v>12353</v>
      </c>
      <c r="H149" s="72">
        <f t="shared" si="27"/>
        <v>0.31256354065472292</v>
      </c>
      <c r="I149" s="138">
        <f t="shared" si="34"/>
        <v>0.27004044157831464</v>
      </c>
    </row>
    <row r="150" spans="1:9" ht="15" customHeight="1" x14ac:dyDescent="0.2">
      <c r="B150" s="93" t="s">
        <v>223</v>
      </c>
      <c r="C150" s="40">
        <v>29</v>
      </c>
      <c r="D150" s="40">
        <v>7</v>
      </c>
      <c r="E150" s="40">
        <v>20</v>
      </c>
      <c r="F150" s="40">
        <f t="shared" si="32"/>
        <v>-9</v>
      </c>
      <c r="G150" s="40">
        <f t="shared" si="33"/>
        <v>13</v>
      </c>
      <c r="H150" s="77">
        <f t="shared" ref="H150:H159" si="35">E150/C150-1</f>
        <v>-0.31034482758620685</v>
      </c>
      <c r="I150" s="139">
        <f t="shared" ref="I150:I159" si="36">E150/D150-1</f>
        <v>1.8571428571428572</v>
      </c>
    </row>
    <row r="151" spans="1:9" ht="12" x14ac:dyDescent="0.2">
      <c r="B151" s="96" t="s">
        <v>82</v>
      </c>
      <c r="C151" s="40">
        <v>457</v>
      </c>
      <c r="D151" s="40">
        <v>323</v>
      </c>
      <c r="E151" s="40">
        <v>727</v>
      </c>
      <c r="F151" s="40">
        <f t="shared" si="32"/>
        <v>270</v>
      </c>
      <c r="G151" s="40">
        <f t="shared" si="33"/>
        <v>404</v>
      </c>
      <c r="H151" s="77">
        <f t="shared" si="35"/>
        <v>0.5908096280087527</v>
      </c>
      <c r="I151" s="139">
        <f t="shared" si="36"/>
        <v>1.2507739938080493</v>
      </c>
    </row>
    <row r="152" spans="1:9" ht="15" customHeight="1" x14ac:dyDescent="0.2">
      <c r="B152" s="96" t="s">
        <v>90</v>
      </c>
      <c r="C152" s="40">
        <v>1524</v>
      </c>
      <c r="D152" s="40">
        <v>1131</v>
      </c>
      <c r="E152" s="40">
        <v>1698</v>
      </c>
      <c r="F152" s="40">
        <f t="shared" si="32"/>
        <v>174</v>
      </c>
      <c r="G152" s="40">
        <f t="shared" si="33"/>
        <v>567</v>
      </c>
      <c r="H152" s="77">
        <f t="shared" si="35"/>
        <v>0.11417322834645671</v>
      </c>
      <c r="I152" s="139">
        <f t="shared" si="36"/>
        <v>0.50132625994694968</v>
      </c>
    </row>
    <row r="153" spans="1:9" ht="12" x14ac:dyDescent="0.2">
      <c r="B153" s="96" t="s">
        <v>172</v>
      </c>
      <c r="C153" s="40">
        <v>33</v>
      </c>
      <c r="D153" s="40">
        <v>59</v>
      </c>
      <c r="E153" s="40">
        <v>61</v>
      </c>
      <c r="F153" s="40">
        <f t="shared" si="32"/>
        <v>28</v>
      </c>
      <c r="G153" s="40">
        <f t="shared" si="33"/>
        <v>2</v>
      </c>
      <c r="H153" s="77">
        <f t="shared" si="35"/>
        <v>0.8484848484848484</v>
      </c>
      <c r="I153" s="139">
        <f t="shared" si="36"/>
        <v>3.3898305084745672E-2</v>
      </c>
    </row>
    <row r="154" spans="1:9" ht="12" x14ac:dyDescent="0.2">
      <c r="B154" s="96" t="s">
        <v>232</v>
      </c>
      <c r="C154" s="40">
        <v>12</v>
      </c>
      <c r="D154" s="40">
        <v>13</v>
      </c>
      <c r="E154" s="40">
        <v>37</v>
      </c>
      <c r="F154" s="40">
        <f t="shared" si="32"/>
        <v>25</v>
      </c>
      <c r="G154" s="40">
        <f t="shared" si="33"/>
        <v>24</v>
      </c>
      <c r="H154" s="77">
        <f t="shared" si="35"/>
        <v>2.0833333333333335</v>
      </c>
      <c r="I154" s="139">
        <f t="shared" si="36"/>
        <v>1.8461538461538463</v>
      </c>
    </row>
    <row r="155" spans="1:9" ht="15" customHeight="1" x14ac:dyDescent="0.2">
      <c r="B155" s="96" t="s">
        <v>107</v>
      </c>
      <c r="C155" s="40">
        <v>2903</v>
      </c>
      <c r="D155" s="40">
        <v>1689</v>
      </c>
      <c r="E155" s="40">
        <v>4159</v>
      </c>
      <c r="F155" s="40">
        <f t="shared" si="32"/>
        <v>1256</v>
      </c>
      <c r="G155" s="40">
        <f t="shared" si="33"/>
        <v>2470</v>
      </c>
      <c r="H155" s="77">
        <f t="shared" si="35"/>
        <v>0.43265587323458488</v>
      </c>
      <c r="I155" s="139">
        <f t="shared" si="36"/>
        <v>1.4624037892243931</v>
      </c>
    </row>
    <row r="156" spans="1:9" ht="15" customHeight="1" x14ac:dyDescent="0.2">
      <c r="B156" s="96" t="s">
        <v>111</v>
      </c>
      <c r="C156" s="40">
        <v>216</v>
      </c>
      <c r="D156" s="40">
        <v>321</v>
      </c>
      <c r="E156" s="40">
        <v>503</v>
      </c>
      <c r="F156" s="40">
        <f t="shared" si="32"/>
        <v>287</v>
      </c>
      <c r="G156" s="40">
        <f t="shared" si="33"/>
        <v>182</v>
      </c>
      <c r="H156" s="77">
        <f t="shared" si="35"/>
        <v>1.3287037037037037</v>
      </c>
      <c r="I156" s="139">
        <f t="shared" si="36"/>
        <v>0.56697819314641751</v>
      </c>
    </row>
    <row r="157" spans="1:9" ht="15" customHeight="1" x14ac:dyDescent="0.2">
      <c r="B157" s="96" t="s">
        <v>134</v>
      </c>
      <c r="C157" s="40">
        <v>2020</v>
      </c>
      <c r="D157" s="40">
        <v>659</v>
      </c>
      <c r="E157" s="40">
        <v>1360</v>
      </c>
      <c r="F157" s="40">
        <f t="shared" si="32"/>
        <v>-660</v>
      </c>
      <c r="G157" s="40">
        <f t="shared" si="33"/>
        <v>701</v>
      </c>
      <c r="H157" s="77">
        <f t="shared" si="35"/>
        <v>-0.32673267326732669</v>
      </c>
      <c r="I157" s="139">
        <f t="shared" si="36"/>
        <v>1.0637329286798178</v>
      </c>
    </row>
    <row r="158" spans="1:9" s="21" customFormat="1" ht="15" customHeight="1" x14ac:dyDescent="0.2">
      <c r="B158" s="96" t="s">
        <v>140</v>
      </c>
      <c r="C158" s="40">
        <v>12320</v>
      </c>
      <c r="D158" s="40">
        <v>19276</v>
      </c>
      <c r="E158" s="40">
        <v>18066</v>
      </c>
      <c r="F158" s="40">
        <f t="shared" si="32"/>
        <v>5746</v>
      </c>
      <c r="G158" s="40">
        <f t="shared" si="33"/>
        <v>-1210</v>
      </c>
      <c r="H158" s="77">
        <f t="shared" si="35"/>
        <v>0.46639610389610398</v>
      </c>
      <c r="I158" s="139">
        <f t="shared" si="36"/>
        <v>-6.2772359410666168E-2</v>
      </c>
    </row>
    <row r="159" spans="1:9" ht="15" customHeight="1" x14ac:dyDescent="0.2">
      <c r="B159" s="96" t="s">
        <v>147</v>
      </c>
      <c r="C159" s="40">
        <v>24749</v>
      </c>
      <c r="D159" s="40">
        <v>22267</v>
      </c>
      <c r="E159" s="40">
        <v>31467</v>
      </c>
      <c r="F159" s="40">
        <f t="shared" si="32"/>
        <v>6718</v>
      </c>
      <c r="G159" s="40">
        <f t="shared" si="33"/>
        <v>9200</v>
      </c>
      <c r="H159" s="77">
        <f t="shared" si="35"/>
        <v>0.27144531092165347</v>
      </c>
      <c r="I159" s="139">
        <f t="shared" si="36"/>
        <v>0.41316746755288092</v>
      </c>
    </row>
    <row r="160" spans="1:9" ht="15" customHeight="1" x14ac:dyDescent="0.2">
      <c r="B160" s="97" t="s">
        <v>214</v>
      </c>
      <c r="C160" s="57">
        <v>156190</v>
      </c>
      <c r="D160" s="57">
        <v>208341</v>
      </c>
      <c r="E160" s="55">
        <v>180000</v>
      </c>
      <c r="F160" s="55">
        <f t="shared" si="32"/>
        <v>23810</v>
      </c>
      <c r="G160" s="55">
        <f t="shared" si="33"/>
        <v>-28341</v>
      </c>
      <c r="H160" s="60">
        <f t="shared" si="27"/>
        <v>0.15244253793456686</v>
      </c>
      <c r="I160" s="140">
        <f t="shared" si="34"/>
        <v>-0.13603179402997967</v>
      </c>
    </row>
    <row r="161" spans="2:9" ht="15" customHeight="1" x14ac:dyDescent="0.2">
      <c r="B161" s="93" t="s">
        <v>65</v>
      </c>
      <c r="C161" s="40">
        <v>10483</v>
      </c>
      <c r="D161" s="40">
        <v>13146</v>
      </c>
      <c r="E161" s="40">
        <v>15635</v>
      </c>
      <c r="F161" s="40">
        <f t="shared" si="32"/>
        <v>5152</v>
      </c>
      <c r="G161" s="40">
        <f t="shared" si="33"/>
        <v>2489</v>
      </c>
      <c r="H161" s="77">
        <f t="shared" si="27"/>
        <v>0.49146236764285023</v>
      </c>
      <c r="I161" s="139">
        <f t="shared" si="34"/>
        <v>0.18933515898372133</v>
      </c>
    </row>
    <row r="162" spans="2:9" ht="15" customHeight="1" x14ac:dyDescent="0.2">
      <c r="B162" s="93" t="s">
        <v>69</v>
      </c>
      <c r="C162" s="40">
        <v>3981</v>
      </c>
      <c r="D162" s="40">
        <v>2103</v>
      </c>
      <c r="E162" s="40">
        <v>2229</v>
      </c>
      <c r="F162" s="40">
        <f t="shared" si="32"/>
        <v>-1752</v>
      </c>
      <c r="G162" s="40">
        <f t="shared" si="33"/>
        <v>126</v>
      </c>
      <c r="H162" s="77">
        <f t="shared" si="27"/>
        <v>-0.44009042954031652</v>
      </c>
      <c r="I162" s="139">
        <f t="shared" si="34"/>
        <v>5.9914407988587826E-2</v>
      </c>
    </row>
    <row r="163" spans="2:9" ht="15" customHeight="1" x14ac:dyDescent="0.2">
      <c r="B163" s="99" t="s">
        <v>76</v>
      </c>
      <c r="C163" s="40">
        <v>8525</v>
      </c>
      <c r="D163" s="40">
        <v>8806</v>
      </c>
      <c r="E163" s="40">
        <v>10637</v>
      </c>
      <c r="F163" s="40">
        <f t="shared" si="32"/>
        <v>2112</v>
      </c>
      <c r="G163" s="40">
        <f t="shared" si="33"/>
        <v>1831</v>
      </c>
      <c r="H163" s="77">
        <f t="shared" si="27"/>
        <v>0.24774193548387102</v>
      </c>
      <c r="I163" s="139">
        <f t="shared" si="34"/>
        <v>0.20792641380876664</v>
      </c>
    </row>
    <row r="164" spans="2:9" ht="15" customHeight="1" x14ac:dyDescent="0.2">
      <c r="B164" s="100" t="s">
        <v>79</v>
      </c>
      <c r="C164" s="40">
        <v>1684</v>
      </c>
      <c r="D164" s="40">
        <v>1585</v>
      </c>
      <c r="E164" s="40">
        <v>6478</v>
      </c>
      <c r="F164" s="40">
        <f t="shared" si="32"/>
        <v>4794</v>
      </c>
      <c r="G164" s="40">
        <f t="shared" si="33"/>
        <v>4893</v>
      </c>
      <c r="H164" s="77">
        <f t="shared" si="27"/>
        <v>2.8467933491686459</v>
      </c>
      <c r="I164" s="139">
        <f t="shared" si="34"/>
        <v>3.0870662460567821</v>
      </c>
    </row>
    <row r="165" spans="2:9" ht="15" customHeight="1" x14ac:dyDescent="0.2">
      <c r="B165" s="100" t="s">
        <v>88</v>
      </c>
      <c r="C165" s="40">
        <v>1601</v>
      </c>
      <c r="D165" s="40">
        <v>3911</v>
      </c>
      <c r="E165" s="40">
        <v>4202</v>
      </c>
      <c r="F165" s="40">
        <f t="shared" si="32"/>
        <v>2601</v>
      </c>
      <c r="G165" s="40">
        <f t="shared" si="33"/>
        <v>291</v>
      </c>
      <c r="H165" s="77">
        <f t="shared" si="27"/>
        <v>1.6246096189881323</v>
      </c>
      <c r="I165" s="139">
        <f t="shared" si="34"/>
        <v>7.4405522884172903E-2</v>
      </c>
    </row>
    <row r="166" spans="2:9" ht="15" customHeight="1" x14ac:dyDescent="0.2">
      <c r="B166" s="100" t="s">
        <v>91</v>
      </c>
      <c r="C166" s="40">
        <v>15942</v>
      </c>
      <c r="D166" s="40">
        <v>22239</v>
      </c>
      <c r="E166" s="40">
        <v>24795</v>
      </c>
      <c r="F166" s="40">
        <f t="shared" si="32"/>
        <v>8853</v>
      </c>
      <c r="G166" s="40">
        <f t="shared" si="33"/>
        <v>2556</v>
      </c>
      <c r="H166" s="77">
        <f t="shared" ref="H166:H224" si="37">E166/C166-1</f>
        <v>0.55532555513737303</v>
      </c>
      <c r="I166" s="139">
        <f t="shared" si="34"/>
        <v>0.11493322541481188</v>
      </c>
    </row>
    <row r="167" spans="2:9" ht="12" x14ac:dyDescent="0.2">
      <c r="B167" s="92" t="s">
        <v>96</v>
      </c>
      <c r="C167" s="40">
        <v>3525</v>
      </c>
      <c r="D167" s="40">
        <v>1839</v>
      </c>
      <c r="E167" s="40">
        <v>1705</v>
      </c>
      <c r="F167" s="40">
        <f t="shared" si="32"/>
        <v>-1820</v>
      </c>
      <c r="G167" s="40">
        <f t="shared" si="33"/>
        <v>-134</v>
      </c>
      <c r="H167" s="77">
        <f t="shared" si="37"/>
        <v>-0.51631205673758873</v>
      </c>
      <c r="I167" s="139">
        <f t="shared" si="34"/>
        <v>-7.2865687873844509E-2</v>
      </c>
    </row>
    <row r="168" spans="2:9" ht="15" customHeight="1" x14ac:dyDescent="0.2">
      <c r="B168" s="92" t="s">
        <v>103</v>
      </c>
      <c r="C168" s="40">
        <v>9644</v>
      </c>
      <c r="D168" s="40">
        <v>6942</v>
      </c>
      <c r="E168" s="40">
        <v>9222</v>
      </c>
      <c r="F168" s="40">
        <f t="shared" si="32"/>
        <v>-422</v>
      </c>
      <c r="G168" s="40">
        <f t="shared" si="33"/>
        <v>2280</v>
      </c>
      <c r="H168" s="77">
        <f t="shared" si="37"/>
        <v>-4.3757776856076291E-2</v>
      </c>
      <c r="I168" s="139">
        <f t="shared" si="34"/>
        <v>0.32843560933448579</v>
      </c>
    </row>
    <row r="169" spans="2:9" ht="15" customHeight="1" x14ac:dyDescent="0.2">
      <c r="B169" s="92" t="s">
        <v>158</v>
      </c>
      <c r="C169" s="40">
        <v>94</v>
      </c>
      <c r="D169" s="40">
        <v>90</v>
      </c>
      <c r="E169" s="40">
        <v>116</v>
      </c>
      <c r="F169" s="40">
        <f t="shared" si="32"/>
        <v>22</v>
      </c>
      <c r="G169" s="40">
        <f t="shared" si="33"/>
        <v>26</v>
      </c>
      <c r="H169" s="77">
        <f t="shared" si="37"/>
        <v>0.23404255319148937</v>
      </c>
      <c r="I169" s="139">
        <f t="shared" si="34"/>
        <v>0.28888888888888897</v>
      </c>
    </row>
    <row r="170" spans="2:9" ht="15" customHeight="1" x14ac:dyDescent="0.2">
      <c r="B170" s="92" t="s">
        <v>117</v>
      </c>
      <c r="C170" s="40">
        <v>3452</v>
      </c>
      <c r="D170" s="40">
        <v>2484</v>
      </c>
      <c r="E170" s="40">
        <v>2532</v>
      </c>
      <c r="F170" s="40">
        <f t="shared" si="32"/>
        <v>-920</v>
      </c>
      <c r="G170" s="40">
        <f t="shared" si="33"/>
        <v>48</v>
      </c>
      <c r="H170" s="77">
        <f t="shared" si="37"/>
        <v>-0.2665121668597914</v>
      </c>
      <c r="I170" s="139">
        <f t="shared" si="34"/>
        <v>1.9323671497584627E-2</v>
      </c>
    </row>
    <row r="171" spans="2:9" ht="15" customHeight="1" x14ac:dyDescent="0.2">
      <c r="B171" s="93" t="s">
        <v>119</v>
      </c>
      <c r="C171" s="40">
        <v>602</v>
      </c>
      <c r="D171" s="40">
        <v>2068</v>
      </c>
      <c r="E171" s="40">
        <v>2106</v>
      </c>
      <c r="F171" s="40">
        <f t="shared" si="32"/>
        <v>1504</v>
      </c>
      <c r="G171" s="40">
        <f t="shared" si="33"/>
        <v>38</v>
      </c>
      <c r="H171" s="77">
        <f t="shared" si="37"/>
        <v>2.4983388704318936</v>
      </c>
      <c r="I171" s="139">
        <f t="shared" si="34"/>
        <v>1.837524177949712E-2</v>
      </c>
    </row>
    <row r="172" spans="2:9" ht="12" x14ac:dyDescent="0.2">
      <c r="B172" s="92" t="s">
        <v>127</v>
      </c>
      <c r="C172" s="40">
        <v>75155</v>
      </c>
      <c r="D172" s="40">
        <v>119921</v>
      </c>
      <c r="E172" s="40">
        <v>72953</v>
      </c>
      <c r="F172" s="40">
        <f t="shared" si="32"/>
        <v>-2202</v>
      </c>
      <c r="G172" s="40">
        <f t="shared" si="33"/>
        <v>-46968</v>
      </c>
      <c r="H172" s="77">
        <f t="shared" si="37"/>
        <v>-2.9299447807863754E-2</v>
      </c>
      <c r="I172" s="139">
        <f t="shared" si="34"/>
        <v>-0.39165784141226312</v>
      </c>
    </row>
    <row r="173" spans="2:9" ht="15" customHeight="1" x14ac:dyDescent="0.2">
      <c r="B173" s="93" t="s">
        <v>135</v>
      </c>
      <c r="C173" s="40">
        <v>1384</v>
      </c>
      <c r="D173" s="40">
        <v>6020</v>
      </c>
      <c r="E173" s="40">
        <v>7746</v>
      </c>
      <c r="F173" s="40">
        <f t="shared" si="32"/>
        <v>6362</v>
      </c>
      <c r="G173" s="40">
        <f t="shared" si="33"/>
        <v>1726</v>
      </c>
      <c r="H173" s="77">
        <f t="shared" si="37"/>
        <v>4.5968208092485545</v>
      </c>
      <c r="I173" s="139">
        <f t="shared" si="34"/>
        <v>0.28671096345514946</v>
      </c>
    </row>
    <row r="174" spans="2:9" ht="15" customHeight="1" x14ac:dyDescent="0.2">
      <c r="B174" s="92" t="s">
        <v>148</v>
      </c>
      <c r="C174" s="40">
        <v>20118</v>
      </c>
      <c r="D174" s="40">
        <v>17187</v>
      </c>
      <c r="E174" s="40">
        <v>19644</v>
      </c>
      <c r="F174" s="40">
        <f t="shared" si="32"/>
        <v>-474</v>
      </c>
      <c r="G174" s="40">
        <f t="shared" si="33"/>
        <v>2457</v>
      </c>
      <c r="H174" s="77">
        <f t="shared" si="37"/>
        <v>-2.3560990158067452E-2</v>
      </c>
      <c r="I174" s="139">
        <f t="shared" si="34"/>
        <v>0.14295688601850243</v>
      </c>
    </row>
    <row r="175" spans="2:9" ht="15" customHeight="1" x14ac:dyDescent="0.2">
      <c r="B175" s="97" t="s">
        <v>205</v>
      </c>
      <c r="C175" s="55">
        <v>9383</v>
      </c>
      <c r="D175" s="55">
        <v>11287</v>
      </c>
      <c r="E175" s="55">
        <v>15005</v>
      </c>
      <c r="F175" s="55">
        <f t="shared" si="32"/>
        <v>5622</v>
      </c>
      <c r="G175" s="55">
        <f t="shared" si="33"/>
        <v>3718</v>
      </c>
      <c r="H175" s="60">
        <f t="shared" si="37"/>
        <v>0.59916870936800604</v>
      </c>
      <c r="I175" s="140">
        <f t="shared" si="34"/>
        <v>0.32940551076459634</v>
      </c>
    </row>
    <row r="176" spans="2:9" ht="15" customHeight="1" x14ac:dyDescent="0.2">
      <c r="B176" s="91" t="s">
        <v>206</v>
      </c>
      <c r="C176" s="53">
        <v>1905</v>
      </c>
      <c r="D176" s="53">
        <v>2154</v>
      </c>
      <c r="E176" s="54">
        <v>2845</v>
      </c>
      <c r="F176" s="54">
        <f t="shared" si="32"/>
        <v>940</v>
      </c>
      <c r="G176" s="54">
        <f t="shared" si="33"/>
        <v>691</v>
      </c>
      <c r="H176" s="72">
        <f t="shared" si="37"/>
        <v>0.49343832020997369</v>
      </c>
      <c r="I176" s="138">
        <f t="shared" si="34"/>
        <v>0.32079851439182905</v>
      </c>
    </row>
    <row r="177" spans="2:9" s="9" customFormat="1" ht="15" customHeight="1" x14ac:dyDescent="0.2">
      <c r="B177" s="96" t="s">
        <v>169</v>
      </c>
      <c r="C177" s="40">
        <v>22</v>
      </c>
      <c r="D177" s="40">
        <v>3</v>
      </c>
      <c r="E177" s="40">
        <v>5</v>
      </c>
      <c r="F177" s="40">
        <f t="shared" si="32"/>
        <v>-17</v>
      </c>
      <c r="G177" s="40">
        <f t="shared" si="33"/>
        <v>2</v>
      </c>
      <c r="H177" s="77">
        <f t="shared" ref="H177:H195" si="38">E177/C177-1</f>
        <v>-0.77272727272727271</v>
      </c>
      <c r="I177" s="139">
        <f t="shared" ref="I177:I195" si="39">E177/D177-1</f>
        <v>0.66666666666666674</v>
      </c>
    </row>
    <row r="178" spans="2:9" ht="15" customHeight="1" x14ac:dyDescent="0.2">
      <c r="B178" s="96" t="s">
        <v>77</v>
      </c>
      <c r="C178" s="40">
        <v>202</v>
      </c>
      <c r="D178" s="40">
        <v>245</v>
      </c>
      <c r="E178" s="40">
        <v>354</v>
      </c>
      <c r="F178" s="40">
        <f t="shared" si="32"/>
        <v>152</v>
      </c>
      <c r="G178" s="40">
        <f t="shared" si="33"/>
        <v>109</v>
      </c>
      <c r="H178" s="77">
        <f t="shared" si="38"/>
        <v>0.75247524752475248</v>
      </c>
      <c r="I178" s="139">
        <f t="shared" si="39"/>
        <v>0.44489795918367347</v>
      </c>
    </row>
    <row r="179" spans="2:9" ht="15" customHeight="1" x14ac:dyDescent="0.2">
      <c r="B179" s="96" t="s">
        <v>162</v>
      </c>
      <c r="C179" s="40">
        <v>103</v>
      </c>
      <c r="D179" s="40">
        <v>199</v>
      </c>
      <c r="E179" s="40">
        <v>223</v>
      </c>
      <c r="F179" s="40">
        <f t="shared" si="32"/>
        <v>120</v>
      </c>
      <c r="G179" s="40">
        <f t="shared" si="33"/>
        <v>24</v>
      </c>
      <c r="H179" s="77">
        <f t="shared" si="38"/>
        <v>1.1650485436893203</v>
      </c>
      <c r="I179" s="139">
        <f t="shared" si="39"/>
        <v>0.12060301507537696</v>
      </c>
    </row>
    <row r="180" spans="2:9" ht="15" customHeight="1" x14ac:dyDescent="0.2">
      <c r="B180" s="96" t="s">
        <v>84</v>
      </c>
      <c r="C180" s="40">
        <v>11</v>
      </c>
      <c r="D180" s="40">
        <v>31</v>
      </c>
      <c r="E180" s="40">
        <v>52</v>
      </c>
      <c r="F180" s="40">
        <f t="shared" si="32"/>
        <v>41</v>
      </c>
      <c r="G180" s="40">
        <f t="shared" si="33"/>
        <v>21</v>
      </c>
      <c r="H180" s="77">
        <f t="shared" si="38"/>
        <v>3.7272727272727275</v>
      </c>
      <c r="I180" s="139">
        <f t="shared" si="39"/>
        <v>0.67741935483870974</v>
      </c>
    </row>
    <row r="181" spans="2:9" ht="15" customHeight="1" x14ac:dyDescent="0.2">
      <c r="B181" s="96" t="s">
        <v>85</v>
      </c>
      <c r="C181" s="40">
        <v>109</v>
      </c>
      <c r="D181" s="40">
        <v>138</v>
      </c>
      <c r="E181" s="40">
        <v>207</v>
      </c>
      <c r="F181" s="40">
        <f t="shared" si="32"/>
        <v>98</v>
      </c>
      <c r="G181" s="40">
        <f t="shared" si="33"/>
        <v>69</v>
      </c>
      <c r="H181" s="77">
        <f t="shared" si="38"/>
        <v>0.89908256880733939</v>
      </c>
      <c r="I181" s="139">
        <f t="shared" si="39"/>
        <v>0.5</v>
      </c>
    </row>
    <row r="182" spans="2:9" ht="15" customHeight="1" x14ac:dyDescent="0.2">
      <c r="B182" s="96" t="s">
        <v>97</v>
      </c>
      <c r="C182" s="40">
        <v>331</v>
      </c>
      <c r="D182" s="40">
        <v>468</v>
      </c>
      <c r="E182" s="40">
        <v>605</v>
      </c>
      <c r="F182" s="40">
        <f t="shared" si="32"/>
        <v>274</v>
      </c>
      <c r="G182" s="40">
        <f t="shared" si="33"/>
        <v>137</v>
      </c>
      <c r="H182" s="77">
        <f t="shared" si="38"/>
        <v>0.82779456193353473</v>
      </c>
      <c r="I182" s="139">
        <f t="shared" si="39"/>
        <v>0.29273504273504281</v>
      </c>
    </row>
    <row r="183" spans="2:9" ht="15" customHeight="1" x14ac:dyDescent="0.2">
      <c r="B183" s="96" t="s">
        <v>189</v>
      </c>
      <c r="C183" s="40">
        <v>525</v>
      </c>
      <c r="D183" s="40">
        <v>365</v>
      </c>
      <c r="E183" s="40">
        <v>537</v>
      </c>
      <c r="F183" s="40">
        <f t="shared" si="32"/>
        <v>12</v>
      </c>
      <c r="G183" s="40">
        <f t="shared" si="33"/>
        <v>172</v>
      </c>
      <c r="H183" s="77">
        <f t="shared" si="38"/>
        <v>2.2857142857142909E-2</v>
      </c>
      <c r="I183" s="139">
        <f t="shared" si="39"/>
        <v>0.47123287671232883</v>
      </c>
    </row>
    <row r="184" spans="2:9" ht="15" customHeight="1" x14ac:dyDescent="0.2">
      <c r="B184" s="96" t="s">
        <v>105</v>
      </c>
      <c r="C184" s="40">
        <v>20</v>
      </c>
      <c r="D184" s="40">
        <v>8</v>
      </c>
      <c r="E184" s="40">
        <v>19</v>
      </c>
      <c r="F184" s="40">
        <f t="shared" si="32"/>
        <v>-1</v>
      </c>
      <c r="G184" s="40">
        <f t="shared" si="33"/>
        <v>11</v>
      </c>
      <c r="H184" s="77">
        <f t="shared" si="38"/>
        <v>-5.0000000000000044E-2</v>
      </c>
      <c r="I184" s="139">
        <f t="shared" si="39"/>
        <v>1.375</v>
      </c>
    </row>
    <row r="185" spans="2:9" ht="15" customHeight="1" x14ac:dyDescent="0.2">
      <c r="B185" s="96" t="s">
        <v>106</v>
      </c>
      <c r="C185" s="40">
        <v>107</v>
      </c>
      <c r="D185" s="40">
        <v>97</v>
      </c>
      <c r="E185" s="40">
        <v>129</v>
      </c>
      <c r="F185" s="40">
        <f t="shared" si="32"/>
        <v>22</v>
      </c>
      <c r="G185" s="40">
        <f t="shared" si="33"/>
        <v>32</v>
      </c>
      <c r="H185" s="77">
        <f t="shared" si="38"/>
        <v>0.20560747663551404</v>
      </c>
      <c r="I185" s="139">
        <f t="shared" si="39"/>
        <v>0.32989690721649478</v>
      </c>
    </row>
    <row r="186" spans="2:9" s="21" customFormat="1" ht="15" customHeight="1" x14ac:dyDescent="0.2">
      <c r="B186" s="96" t="s">
        <v>235</v>
      </c>
      <c r="C186" s="40">
        <v>0</v>
      </c>
      <c r="D186" s="40">
        <v>0</v>
      </c>
      <c r="E186" s="40">
        <v>0</v>
      </c>
      <c r="F186" s="40">
        <f t="shared" si="32"/>
        <v>0</v>
      </c>
      <c r="G186" s="40">
        <f t="shared" si="33"/>
        <v>0</v>
      </c>
      <c r="H186" s="77"/>
      <c r="I186" s="139"/>
    </row>
    <row r="187" spans="2:9" ht="15" customHeight="1" x14ac:dyDescent="0.2">
      <c r="B187" s="96" t="s">
        <v>183</v>
      </c>
      <c r="C187" s="40">
        <v>11</v>
      </c>
      <c r="D187" s="40">
        <v>16</v>
      </c>
      <c r="E187" s="40">
        <v>15</v>
      </c>
      <c r="F187" s="40">
        <f t="shared" si="32"/>
        <v>4</v>
      </c>
      <c r="G187" s="40">
        <f t="shared" si="33"/>
        <v>-1</v>
      </c>
      <c r="H187" s="77">
        <f t="shared" si="38"/>
        <v>0.36363636363636354</v>
      </c>
      <c r="I187" s="139">
        <f t="shared" si="39"/>
        <v>-6.25E-2</v>
      </c>
    </row>
    <row r="188" spans="2:9" ht="12.75" customHeight="1" x14ac:dyDescent="0.2">
      <c r="B188" s="96" t="s">
        <v>112</v>
      </c>
      <c r="C188" s="40">
        <v>17</v>
      </c>
      <c r="D188" s="40">
        <v>18</v>
      </c>
      <c r="E188" s="40">
        <v>18</v>
      </c>
      <c r="F188" s="40">
        <f t="shared" si="32"/>
        <v>1</v>
      </c>
      <c r="G188" s="40">
        <f t="shared" si="33"/>
        <v>0</v>
      </c>
      <c r="H188" s="77">
        <f t="shared" si="38"/>
        <v>5.8823529411764719E-2</v>
      </c>
      <c r="I188" s="139">
        <f t="shared" si="39"/>
        <v>0</v>
      </c>
    </row>
    <row r="189" spans="2:9" ht="12" x14ac:dyDescent="0.2">
      <c r="B189" s="96" t="s">
        <v>175</v>
      </c>
      <c r="C189" s="40">
        <v>3</v>
      </c>
      <c r="D189" s="40">
        <v>0</v>
      </c>
      <c r="E189" s="40">
        <v>0</v>
      </c>
      <c r="F189" s="40">
        <f t="shared" si="32"/>
        <v>-3</v>
      </c>
      <c r="G189" s="40">
        <f t="shared" si="33"/>
        <v>0</v>
      </c>
      <c r="H189" s="77">
        <f t="shared" si="38"/>
        <v>-1</v>
      </c>
      <c r="I189" s="139"/>
    </row>
    <row r="190" spans="2:9" ht="15" customHeight="1" x14ac:dyDescent="0.2">
      <c r="B190" s="96" t="s">
        <v>124</v>
      </c>
      <c r="C190" s="40">
        <v>13</v>
      </c>
      <c r="D190" s="40">
        <v>17</v>
      </c>
      <c r="E190" s="40">
        <v>42</v>
      </c>
      <c r="F190" s="40">
        <f t="shared" si="32"/>
        <v>29</v>
      </c>
      <c r="G190" s="40">
        <f t="shared" si="33"/>
        <v>25</v>
      </c>
      <c r="H190" s="77">
        <f t="shared" si="38"/>
        <v>2.2307692307692308</v>
      </c>
      <c r="I190" s="139">
        <f t="shared" si="39"/>
        <v>1.4705882352941178</v>
      </c>
    </row>
    <row r="191" spans="2:9" ht="15" customHeight="1" x14ac:dyDescent="0.2">
      <c r="B191" s="96" t="s">
        <v>129</v>
      </c>
      <c r="C191" s="40">
        <v>18</v>
      </c>
      <c r="D191" s="40">
        <v>15</v>
      </c>
      <c r="E191" s="40">
        <v>17</v>
      </c>
      <c r="F191" s="40">
        <f t="shared" si="32"/>
        <v>-1</v>
      </c>
      <c r="G191" s="40">
        <f t="shared" si="33"/>
        <v>2</v>
      </c>
      <c r="H191" s="77">
        <f t="shared" si="38"/>
        <v>-5.555555555555558E-2</v>
      </c>
      <c r="I191" s="139">
        <f t="shared" si="39"/>
        <v>0.1333333333333333</v>
      </c>
    </row>
    <row r="192" spans="2:9" ht="15" customHeight="1" x14ac:dyDescent="0.2">
      <c r="B192" s="96" t="s">
        <v>136</v>
      </c>
      <c r="C192" s="40">
        <v>229</v>
      </c>
      <c r="D192" s="40">
        <v>313</v>
      </c>
      <c r="E192" s="40">
        <v>319</v>
      </c>
      <c r="F192" s="40">
        <f t="shared" si="32"/>
        <v>90</v>
      </c>
      <c r="G192" s="40">
        <f t="shared" si="33"/>
        <v>6</v>
      </c>
      <c r="H192" s="77">
        <f t="shared" si="38"/>
        <v>0.39301310043668125</v>
      </c>
      <c r="I192" s="139">
        <f t="shared" si="39"/>
        <v>1.9169329073482455E-2</v>
      </c>
    </row>
    <row r="193" spans="1:9" ht="12" x14ac:dyDescent="0.2">
      <c r="B193" s="96" t="s">
        <v>178</v>
      </c>
      <c r="C193" s="40">
        <v>75</v>
      </c>
      <c r="D193" s="40">
        <v>67</v>
      </c>
      <c r="E193" s="40">
        <v>102</v>
      </c>
      <c r="F193" s="40">
        <f t="shared" si="32"/>
        <v>27</v>
      </c>
      <c r="G193" s="40">
        <f t="shared" si="33"/>
        <v>35</v>
      </c>
      <c r="H193" s="77">
        <f t="shared" si="38"/>
        <v>0.3600000000000001</v>
      </c>
      <c r="I193" s="139">
        <f t="shared" si="39"/>
        <v>0.52238805970149249</v>
      </c>
    </row>
    <row r="194" spans="1:9" ht="15" customHeight="1" x14ac:dyDescent="0.2">
      <c r="B194" s="96" t="s">
        <v>145</v>
      </c>
      <c r="C194" s="40">
        <v>99</v>
      </c>
      <c r="D194" s="40">
        <v>136</v>
      </c>
      <c r="E194" s="40">
        <v>175</v>
      </c>
      <c r="F194" s="40">
        <f t="shared" si="32"/>
        <v>76</v>
      </c>
      <c r="G194" s="40">
        <f t="shared" si="33"/>
        <v>39</v>
      </c>
      <c r="H194" s="77">
        <f t="shared" si="38"/>
        <v>0.76767676767676774</v>
      </c>
      <c r="I194" s="139">
        <f t="shared" si="39"/>
        <v>0.28676470588235303</v>
      </c>
    </row>
    <row r="195" spans="1:9" ht="15" customHeight="1" x14ac:dyDescent="0.2">
      <c r="B195" s="96" t="s">
        <v>181</v>
      </c>
      <c r="C195" s="40">
        <v>10</v>
      </c>
      <c r="D195" s="40">
        <v>18</v>
      </c>
      <c r="E195" s="40">
        <v>26</v>
      </c>
      <c r="F195" s="40">
        <f t="shared" si="32"/>
        <v>16</v>
      </c>
      <c r="G195" s="40">
        <f t="shared" si="33"/>
        <v>8</v>
      </c>
      <c r="H195" s="77">
        <f t="shared" si="38"/>
        <v>1.6</v>
      </c>
      <c r="I195" s="139">
        <f t="shared" si="39"/>
        <v>0.44444444444444442</v>
      </c>
    </row>
    <row r="196" spans="1:9" ht="15" customHeight="1" x14ac:dyDescent="0.2">
      <c r="A196" s="11"/>
      <c r="B196" s="91" t="s">
        <v>207</v>
      </c>
      <c r="C196" s="58">
        <v>1134</v>
      </c>
      <c r="D196" s="58">
        <v>1471</v>
      </c>
      <c r="E196" s="54">
        <v>1292</v>
      </c>
      <c r="F196" s="54">
        <f t="shared" si="32"/>
        <v>158</v>
      </c>
      <c r="G196" s="54">
        <f t="shared" si="33"/>
        <v>-179</v>
      </c>
      <c r="H196" s="72">
        <f t="shared" si="37"/>
        <v>0.13932980599647271</v>
      </c>
      <c r="I196" s="138">
        <f t="shared" si="34"/>
        <v>-0.12168592794017674</v>
      </c>
    </row>
    <row r="197" spans="1:9" ht="15" customHeight="1" x14ac:dyDescent="0.2">
      <c r="A197" s="11"/>
      <c r="B197" s="93" t="s">
        <v>167</v>
      </c>
      <c r="C197" s="40">
        <v>7</v>
      </c>
      <c r="D197" s="40">
        <v>15</v>
      </c>
      <c r="E197" s="40">
        <v>19</v>
      </c>
      <c r="F197" s="40">
        <f t="shared" si="32"/>
        <v>12</v>
      </c>
      <c r="G197" s="40">
        <f t="shared" si="33"/>
        <v>4</v>
      </c>
      <c r="H197" s="77">
        <f t="shared" ref="H197:H212" si="40">E197/C197-1</f>
        <v>1.7142857142857144</v>
      </c>
      <c r="I197" s="139">
        <f t="shared" ref="I197:I212" si="41">E197/D197-1</f>
        <v>0.26666666666666661</v>
      </c>
    </row>
    <row r="198" spans="1:9" ht="15" customHeight="1" x14ac:dyDescent="0.2">
      <c r="A198" s="11"/>
      <c r="B198" s="95" t="s">
        <v>184</v>
      </c>
      <c r="C198" s="40">
        <v>13</v>
      </c>
      <c r="D198" s="40">
        <v>9</v>
      </c>
      <c r="E198" s="40">
        <v>13</v>
      </c>
      <c r="F198" s="40">
        <f t="shared" si="32"/>
        <v>0</v>
      </c>
      <c r="G198" s="40">
        <f t="shared" si="33"/>
        <v>4</v>
      </c>
      <c r="H198" s="77">
        <f t="shared" si="40"/>
        <v>0</v>
      </c>
      <c r="I198" s="139">
        <f t="shared" si="41"/>
        <v>0.44444444444444442</v>
      </c>
    </row>
    <row r="199" spans="1:9" ht="15" customHeight="1" x14ac:dyDescent="0.2">
      <c r="A199" s="11"/>
      <c r="B199" s="96" t="s">
        <v>171</v>
      </c>
      <c r="C199" s="40">
        <v>14</v>
      </c>
      <c r="D199" s="40">
        <v>12</v>
      </c>
      <c r="E199" s="40">
        <v>12</v>
      </c>
      <c r="F199" s="40">
        <f t="shared" ref="F199:F209" si="42">E199-C199</f>
        <v>-2</v>
      </c>
      <c r="G199" s="40">
        <f t="shared" ref="G199:G209" si="43">E199-D199</f>
        <v>0</v>
      </c>
      <c r="H199" s="77">
        <f t="shared" si="40"/>
        <v>-0.1428571428571429</v>
      </c>
      <c r="I199" s="139">
        <f t="shared" si="41"/>
        <v>0</v>
      </c>
    </row>
    <row r="200" spans="1:9" ht="15" customHeight="1" x14ac:dyDescent="0.2">
      <c r="A200" s="11"/>
      <c r="B200" s="96" t="s">
        <v>72</v>
      </c>
      <c r="C200" s="40">
        <v>93</v>
      </c>
      <c r="D200" s="40">
        <v>118</v>
      </c>
      <c r="E200" s="40">
        <v>193</v>
      </c>
      <c r="F200" s="40">
        <f t="shared" si="42"/>
        <v>100</v>
      </c>
      <c r="G200" s="40">
        <f t="shared" si="43"/>
        <v>75</v>
      </c>
      <c r="H200" s="77">
        <f t="shared" si="40"/>
        <v>1.075268817204301</v>
      </c>
      <c r="I200" s="139">
        <f t="shared" si="41"/>
        <v>0.63559322033898313</v>
      </c>
    </row>
    <row r="201" spans="1:9" ht="15" customHeight="1" x14ac:dyDescent="0.2">
      <c r="A201" s="11"/>
      <c r="B201" s="96" t="s">
        <v>73</v>
      </c>
      <c r="C201" s="40">
        <v>7</v>
      </c>
      <c r="D201" s="40">
        <v>13</v>
      </c>
      <c r="E201" s="40">
        <v>15</v>
      </c>
      <c r="F201" s="40">
        <f t="shared" si="42"/>
        <v>8</v>
      </c>
      <c r="G201" s="40">
        <f t="shared" si="43"/>
        <v>2</v>
      </c>
      <c r="H201" s="77">
        <f t="shared" si="40"/>
        <v>1.1428571428571428</v>
      </c>
      <c r="I201" s="139">
        <f t="shared" si="41"/>
        <v>0.15384615384615374</v>
      </c>
    </row>
    <row r="202" spans="1:9" ht="15" customHeight="1" x14ac:dyDescent="0.2">
      <c r="A202" s="11"/>
      <c r="B202" s="96" t="s">
        <v>157</v>
      </c>
      <c r="C202" s="40">
        <v>2</v>
      </c>
      <c r="D202" s="40">
        <v>2</v>
      </c>
      <c r="E202" s="40">
        <v>10</v>
      </c>
      <c r="F202" s="40">
        <f t="shared" si="42"/>
        <v>8</v>
      </c>
      <c r="G202" s="40">
        <f t="shared" si="43"/>
        <v>8</v>
      </c>
      <c r="H202" s="77">
        <f t="shared" si="40"/>
        <v>4</v>
      </c>
      <c r="I202" s="139">
        <f t="shared" si="41"/>
        <v>4</v>
      </c>
    </row>
    <row r="203" spans="1:9" ht="15" customHeight="1" x14ac:dyDescent="0.2">
      <c r="A203" s="11"/>
      <c r="B203" s="96" t="s">
        <v>93</v>
      </c>
      <c r="C203" s="40">
        <v>5</v>
      </c>
      <c r="D203" s="40">
        <v>2</v>
      </c>
      <c r="E203" s="40">
        <v>3</v>
      </c>
      <c r="F203" s="40">
        <f t="shared" si="42"/>
        <v>-2</v>
      </c>
      <c r="G203" s="40">
        <f t="shared" si="43"/>
        <v>1</v>
      </c>
      <c r="H203" s="77">
        <f t="shared" si="40"/>
        <v>-0.4</v>
      </c>
      <c r="I203" s="139">
        <f t="shared" si="41"/>
        <v>0.5</v>
      </c>
    </row>
    <row r="204" spans="1:9" ht="15" customHeight="1" x14ac:dyDescent="0.2">
      <c r="A204" s="11"/>
      <c r="B204" s="96" t="s">
        <v>101</v>
      </c>
      <c r="C204" s="40">
        <v>20</v>
      </c>
      <c r="D204" s="40">
        <v>13</v>
      </c>
      <c r="E204" s="40">
        <v>38</v>
      </c>
      <c r="F204" s="40">
        <f t="shared" si="42"/>
        <v>18</v>
      </c>
      <c r="G204" s="40">
        <f t="shared" si="43"/>
        <v>25</v>
      </c>
      <c r="H204" s="77">
        <f t="shared" si="40"/>
        <v>0.89999999999999991</v>
      </c>
      <c r="I204" s="139">
        <f t="shared" si="41"/>
        <v>1.9230769230769229</v>
      </c>
    </row>
    <row r="205" spans="1:9" ht="15" customHeight="1" x14ac:dyDescent="0.2">
      <c r="A205" s="11"/>
      <c r="B205" s="92" t="s">
        <v>104</v>
      </c>
      <c r="C205" s="40">
        <v>13</v>
      </c>
      <c r="D205" s="40">
        <v>7</v>
      </c>
      <c r="E205" s="40">
        <v>7</v>
      </c>
      <c r="F205" s="40">
        <f t="shared" si="42"/>
        <v>-6</v>
      </c>
      <c r="G205" s="40">
        <f t="shared" si="43"/>
        <v>0</v>
      </c>
      <c r="H205" s="77">
        <f t="shared" si="40"/>
        <v>-0.46153846153846156</v>
      </c>
      <c r="I205" s="139">
        <f t="shared" si="41"/>
        <v>0</v>
      </c>
    </row>
    <row r="206" spans="1:9" ht="15" customHeight="1" x14ac:dyDescent="0.2">
      <c r="A206" s="11"/>
      <c r="B206" s="96" t="s">
        <v>173</v>
      </c>
      <c r="C206" s="40">
        <v>33</v>
      </c>
      <c r="D206" s="40">
        <v>73</v>
      </c>
      <c r="E206" s="40">
        <v>56</v>
      </c>
      <c r="F206" s="40">
        <f t="shared" si="42"/>
        <v>23</v>
      </c>
      <c r="G206" s="40">
        <f t="shared" si="43"/>
        <v>-17</v>
      </c>
      <c r="H206" s="77">
        <f t="shared" si="40"/>
        <v>0.69696969696969702</v>
      </c>
      <c r="I206" s="139">
        <f t="shared" si="41"/>
        <v>-0.23287671232876717</v>
      </c>
    </row>
    <row r="207" spans="1:9" ht="15" customHeight="1" x14ac:dyDescent="0.2">
      <c r="A207" s="11"/>
      <c r="B207" s="96" t="s">
        <v>159</v>
      </c>
      <c r="C207" s="40">
        <v>24</v>
      </c>
      <c r="D207" s="40">
        <v>23</v>
      </c>
      <c r="E207" s="40">
        <v>28</v>
      </c>
      <c r="F207" s="40">
        <f t="shared" si="42"/>
        <v>4</v>
      </c>
      <c r="G207" s="40">
        <f t="shared" si="43"/>
        <v>5</v>
      </c>
      <c r="H207" s="77">
        <f t="shared" si="40"/>
        <v>0.16666666666666674</v>
      </c>
      <c r="I207" s="139">
        <f t="shared" si="41"/>
        <v>0.21739130434782616</v>
      </c>
    </row>
    <row r="208" spans="1:9" ht="15" customHeight="1" x14ac:dyDescent="0.2">
      <c r="A208" s="11"/>
      <c r="B208" s="96" t="s">
        <v>164</v>
      </c>
      <c r="C208" s="40">
        <v>16</v>
      </c>
      <c r="D208" s="40">
        <v>12</v>
      </c>
      <c r="E208" s="40">
        <v>20</v>
      </c>
      <c r="F208" s="40">
        <f t="shared" si="42"/>
        <v>4</v>
      </c>
      <c r="G208" s="40">
        <f t="shared" si="43"/>
        <v>8</v>
      </c>
      <c r="H208" s="77">
        <f t="shared" si="40"/>
        <v>0.25</v>
      </c>
      <c r="I208" s="139">
        <f t="shared" si="41"/>
        <v>0.66666666666666674</v>
      </c>
    </row>
    <row r="209" spans="1:9" ht="15" customHeight="1" x14ac:dyDescent="0.2">
      <c r="A209" s="11"/>
      <c r="B209" s="96" t="s">
        <v>115</v>
      </c>
      <c r="C209" s="40">
        <v>840</v>
      </c>
      <c r="D209" s="40">
        <v>1142</v>
      </c>
      <c r="E209" s="40">
        <v>832</v>
      </c>
      <c r="F209" s="40">
        <f t="shared" si="42"/>
        <v>-8</v>
      </c>
      <c r="G209" s="40">
        <f t="shared" si="43"/>
        <v>-310</v>
      </c>
      <c r="H209" s="77">
        <f t="shared" si="40"/>
        <v>-9.52380952380949E-3</v>
      </c>
      <c r="I209" s="139">
        <f t="shared" si="41"/>
        <v>-0.27145359019264448</v>
      </c>
    </row>
    <row r="210" spans="1:9" ht="15" customHeight="1" x14ac:dyDescent="0.2">
      <c r="A210" s="11"/>
      <c r="B210" s="96" t="s">
        <v>130</v>
      </c>
      <c r="C210" s="40">
        <v>29</v>
      </c>
      <c r="D210" s="40">
        <v>16</v>
      </c>
      <c r="E210" s="40">
        <v>25</v>
      </c>
      <c r="F210" s="40">
        <f t="shared" ref="F210:F235" si="44">E210-C210</f>
        <v>-4</v>
      </c>
      <c r="G210" s="40">
        <f t="shared" ref="G210:G235" si="45">E210-D210</f>
        <v>9</v>
      </c>
      <c r="H210" s="77">
        <f t="shared" si="40"/>
        <v>-0.13793103448275867</v>
      </c>
      <c r="I210" s="139">
        <f t="shared" si="41"/>
        <v>0.5625</v>
      </c>
    </row>
    <row r="211" spans="1:9" ht="15" customHeight="1" x14ac:dyDescent="0.2">
      <c r="A211" s="11"/>
      <c r="B211" s="96" t="s">
        <v>133</v>
      </c>
      <c r="C211" s="40">
        <v>8</v>
      </c>
      <c r="D211" s="40">
        <v>7</v>
      </c>
      <c r="E211" s="40">
        <v>17</v>
      </c>
      <c r="F211" s="40">
        <f t="shared" si="44"/>
        <v>9</v>
      </c>
      <c r="G211" s="40">
        <f t="shared" si="45"/>
        <v>10</v>
      </c>
      <c r="H211" s="77">
        <f t="shared" si="40"/>
        <v>1.125</v>
      </c>
      <c r="I211" s="139">
        <f t="shared" si="41"/>
        <v>1.4285714285714284</v>
      </c>
    </row>
    <row r="212" spans="1:9" ht="15" customHeight="1" x14ac:dyDescent="0.2">
      <c r="B212" s="96" t="s">
        <v>193</v>
      </c>
      <c r="C212" s="40">
        <v>10</v>
      </c>
      <c r="D212" s="40">
        <v>7</v>
      </c>
      <c r="E212" s="40">
        <v>4</v>
      </c>
      <c r="F212" s="40">
        <f t="shared" si="44"/>
        <v>-6</v>
      </c>
      <c r="G212" s="40">
        <f t="shared" si="45"/>
        <v>-3</v>
      </c>
      <c r="H212" s="77">
        <f t="shared" si="40"/>
        <v>-0.6</v>
      </c>
      <c r="I212" s="139">
        <f t="shared" si="41"/>
        <v>-0.4285714285714286</v>
      </c>
    </row>
    <row r="213" spans="1:9" ht="13.5" customHeight="1" x14ac:dyDescent="0.2">
      <c r="B213" s="91" t="s">
        <v>126</v>
      </c>
      <c r="C213" s="58">
        <v>3208</v>
      </c>
      <c r="D213" s="58">
        <v>2436</v>
      </c>
      <c r="E213" s="54">
        <v>3217</v>
      </c>
      <c r="F213" s="54">
        <f t="shared" si="44"/>
        <v>9</v>
      </c>
      <c r="G213" s="54">
        <f t="shared" si="45"/>
        <v>781</v>
      </c>
      <c r="H213" s="72">
        <f t="shared" si="37"/>
        <v>2.805486284289227E-3</v>
      </c>
      <c r="I213" s="138">
        <f t="shared" ref="I213:I235" si="46">E213/D213-1</f>
        <v>0.32060755336617408</v>
      </c>
    </row>
    <row r="214" spans="1:9" ht="15" customHeight="1" x14ac:dyDescent="0.2">
      <c r="A214" s="11"/>
      <c r="B214" s="96" t="s">
        <v>168</v>
      </c>
      <c r="C214" s="40">
        <v>35</v>
      </c>
      <c r="D214" s="40">
        <v>18</v>
      </c>
      <c r="E214" s="40">
        <v>23</v>
      </c>
      <c r="F214" s="40">
        <f t="shared" si="44"/>
        <v>-12</v>
      </c>
      <c r="G214" s="40">
        <f t="shared" si="45"/>
        <v>5</v>
      </c>
      <c r="H214" s="77">
        <f t="shared" si="37"/>
        <v>-0.34285714285714286</v>
      </c>
      <c r="I214" s="139">
        <f t="shared" si="46"/>
        <v>0.27777777777777768</v>
      </c>
    </row>
    <row r="215" spans="1:9" ht="15" customHeight="1" x14ac:dyDescent="0.2">
      <c r="A215" s="11"/>
      <c r="B215" s="95" t="s">
        <v>195</v>
      </c>
      <c r="C215" s="40">
        <v>3</v>
      </c>
      <c r="D215" s="40">
        <v>0</v>
      </c>
      <c r="E215" s="40">
        <v>3</v>
      </c>
      <c r="F215" s="40">
        <f t="shared" si="44"/>
        <v>0</v>
      </c>
      <c r="G215" s="40">
        <f t="shared" si="45"/>
        <v>3</v>
      </c>
      <c r="H215" s="77">
        <f t="shared" si="37"/>
        <v>0</v>
      </c>
      <c r="I215" s="139"/>
    </row>
    <row r="216" spans="1:9" ht="15" customHeight="1" x14ac:dyDescent="0.2">
      <c r="A216" s="11"/>
      <c r="B216" s="96" t="s">
        <v>160</v>
      </c>
      <c r="C216" s="40">
        <v>16</v>
      </c>
      <c r="D216" s="40">
        <v>28</v>
      </c>
      <c r="E216" s="40">
        <v>18</v>
      </c>
      <c r="F216" s="40">
        <f t="shared" si="44"/>
        <v>2</v>
      </c>
      <c r="G216" s="40">
        <f t="shared" si="45"/>
        <v>-10</v>
      </c>
      <c r="H216" s="77">
        <f t="shared" si="37"/>
        <v>0.125</v>
      </c>
      <c r="I216" s="139">
        <f t="shared" si="46"/>
        <v>-0.3571428571428571</v>
      </c>
    </row>
    <row r="217" spans="1:9" ht="15" customHeight="1" x14ac:dyDescent="0.2">
      <c r="B217" s="96" t="s">
        <v>126</v>
      </c>
      <c r="C217" s="40">
        <v>3150</v>
      </c>
      <c r="D217" s="40">
        <v>2386</v>
      </c>
      <c r="E217" s="40">
        <v>3168</v>
      </c>
      <c r="F217" s="40">
        <f t="shared" si="44"/>
        <v>18</v>
      </c>
      <c r="G217" s="40">
        <f t="shared" si="45"/>
        <v>782</v>
      </c>
      <c r="H217" s="77">
        <f t="shared" si="37"/>
        <v>5.7142857142857828E-3</v>
      </c>
      <c r="I217" s="139">
        <f t="shared" si="46"/>
        <v>0.32774518021793808</v>
      </c>
    </row>
    <row r="218" spans="1:9" ht="12" x14ac:dyDescent="0.2">
      <c r="B218" s="95" t="s">
        <v>185</v>
      </c>
      <c r="C218" s="40">
        <v>4</v>
      </c>
      <c r="D218" s="40">
        <v>4</v>
      </c>
      <c r="E218" s="40">
        <v>5</v>
      </c>
      <c r="F218" s="40">
        <f t="shared" si="44"/>
        <v>1</v>
      </c>
      <c r="G218" s="40">
        <f t="shared" si="45"/>
        <v>1</v>
      </c>
      <c r="H218" s="77">
        <f t="shared" ref="H218" si="47">E218/C218-1</f>
        <v>0.25</v>
      </c>
      <c r="I218" s="139">
        <f t="shared" si="46"/>
        <v>0.25</v>
      </c>
    </row>
    <row r="219" spans="1:9" ht="15" customHeight="1" x14ac:dyDescent="0.2">
      <c r="B219" s="91" t="s">
        <v>208</v>
      </c>
      <c r="C219" s="58">
        <v>2942</v>
      </c>
      <c r="D219" s="58">
        <v>5020</v>
      </c>
      <c r="E219" s="54">
        <v>7368</v>
      </c>
      <c r="F219" s="54">
        <f t="shared" si="44"/>
        <v>4426</v>
      </c>
      <c r="G219" s="54">
        <f t="shared" si="45"/>
        <v>2348</v>
      </c>
      <c r="H219" s="72">
        <f t="shared" si="37"/>
        <v>1.5044187627464312</v>
      </c>
      <c r="I219" s="138">
        <f t="shared" si="46"/>
        <v>0.46772908366533872</v>
      </c>
    </row>
    <row r="220" spans="1:9" ht="15" customHeight="1" x14ac:dyDescent="0.2">
      <c r="B220" s="92" t="s">
        <v>62</v>
      </c>
      <c r="C220" s="40">
        <v>377</v>
      </c>
      <c r="D220" s="40">
        <v>490</v>
      </c>
      <c r="E220" s="40">
        <v>838</v>
      </c>
      <c r="F220" s="40">
        <f t="shared" si="44"/>
        <v>461</v>
      </c>
      <c r="G220" s="40">
        <f t="shared" si="45"/>
        <v>348</v>
      </c>
      <c r="H220" s="77">
        <f t="shared" si="37"/>
        <v>1.2228116710875332</v>
      </c>
      <c r="I220" s="139">
        <f t="shared" si="46"/>
        <v>0.71020408163265314</v>
      </c>
    </row>
    <row r="221" spans="1:9" ht="15" customHeight="1" x14ac:dyDescent="0.2">
      <c r="B221" s="92" t="s">
        <v>108</v>
      </c>
      <c r="C221" s="40">
        <v>814</v>
      </c>
      <c r="D221" s="40">
        <v>1142</v>
      </c>
      <c r="E221" s="40">
        <v>1512</v>
      </c>
      <c r="F221" s="40">
        <f t="shared" si="44"/>
        <v>698</v>
      </c>
      <c r="G221" s="40">
        <f t="shared" si="45"/>
        <v>370</v>
      </c>
      <c r="H221" s="77">
        <f t="shared" si="37"/>
        <v>0.85749385749385754</v>
      </c>
      <c r="I221" s="139">
        <f t="shared" si="46"/>
        <v>0.32399299474605958</v>
      </c>
    </row>
    <row r="222" spans="1:9" ht="15" customHeight="1" x14ac:dyDescent="0.2">
      <c r="B222" s="92" t="s">
        <v>137</v>
      </c>
      <c r="C222" s="40">
        <v>1138</v>
      </c>
      <c r="D222" s="40">
        <v>2614</v>
      </c>
      <c r="E222" s="40">
        <v>3834</v>
      </c>
      <c r="F222" s="40">
        <f t="shared" si="44"/>
        <v>2696</v>
      </c>
      <c r="G222" s="40">
        <f t="shared" si="45"/>
        <v>1220</v>
      </c>
      <c r="H222" s="77">
        <f t="shared" si="37"/>
        <v>2.369068541300527</v>
      </c>
      <c r="I222" s="139">
        <f t="shared" si="46"/>
        <v>0.46671767406273901</v>
      </c>
    </row>
    <row r="223" spans="1:9" ht="12" x14ac:dyDescent="0.2">
      <c r="B223" s="92" t="s">
        <v>144</v>
      </c>
      <c r="C223" s="40">
        <v>613</v>
      </c>
      <c r="D223" s="40">
        <v>774</v>
      </c>
      <c r="E223" s="40">
        <v>1184</v>
      </c>
      <c r="F223" s="40">
        <f t="shared" si="44"/>
        <v>571</v>
      </c>
      <c r="G223" s="40">
        <f t="shared" si="45"/>
        <v>410</v>
      </c>
      <c r="H223" s="77">
        <f t="shared" si="37"/>
        <v>0.931484502446982</v>
      </c>
      <c r="I223" s="139">
        <f t="shared" si="46"/>
        <v>0.52971576227390171</v>
      </c>
    </row>
    <row r="224" spans="1:9" x14ac:dyDescent="0.2">
      <c r="B224" s="91" t="s">
        <v>209</v>
      </c>
      <c r="C224" s="58">
        <v>194</v>
      </c>
      <c r="D224" s="58">
        <v>206</v>
      </c>
      <c r="E224" s="54">
        <v>283</v>
      </c>
      <c r="F224" s="54">
        <f t="shared" si="44"/>
        <v>89</v>
      </c>
      <c r="G224" s="54">
        <f t="shared" si="45"/>
        <v>77</v>
      </c>
      <c r="H224" s="72">
        <f t="shared" si="37"/>
        <v>0.45876288659793807</v>
      </c>
      <c r="I224" s="138">
        <f t="shared" si="46"/>
        <v>0.37378640776699035</v>
      </c>
    </row>
    <row r="225" spans="1:9" ht="12" x14ac:dyDescent="0.2">
      <c r="B225" s="96" t="s">
        <v>154</v>
      </c>
      <c r="C225" s="40">
        <v>9</v>
      </c>
      <c r="D225" s="40">
        <v>29</v>
      </c>
      <c r="E225" s="40">
        <v>25</v>
      </c>
      <c r="F225" s="40">
        <f t="shared" si="44"/>
        <v>16</v>
      </c>
      <c r="G225" s="40">
        <f t="shared" si="45"/>
        <v>-4</v>
      </c>
      <c r="H225" s="77">
        <f t="shared" ref="H225:H230" si="48">E225/C225-1</f>
        <v>1.7777777777777777</v>
      </c>
      <c r="I225" s="139">
        <f t="shared" si="46"/>
        <v>-0.13793103448275867</v>
      </c>
    </row>
    <row r="226" spans="1:9" ht="13.5" customHeight="1" x14ac:dyDescent="0.2">
      <c r="B226" s="96" t="s">
        <v>170</v>
      </c>
      <c r="C226" s="40">
        <v>9</v>
      </c>
      <c r="D226" s="40">
        <v>11</v>
      </c>
      <c r="E226" s="40">
        <v>10</v>
      </c>
      <c r="F226" s="40">
        <f t="shared" si="44"/>
        <v>1</v>
      </c>
      <c r="G226" s="40">
        <f t="shared" si="45"/>
        <v>-1</v>
      </c>
      <c r="H226" s="77">
        <f t="shared" si="48"/>
        <v>0.11111111111111116</v>
      </c>
      <c r="I226" s="139">
        <f t="shared" si="46"/>
        <v>-9.0909090909090939E-2</v>
      </c>
    </row>
    <row r="227" spans="1:9" ht="15.75" customHeight="1" x14ac:dyDescent="0.2">
      <c r="B227" s="96" t="s">
        <v>94</v>
      </c>
      <c r="C227" s="40">
        <v>106</v>
      </c>
      <c r="D227" s="40">
        <v>106</v>
      </c>
      <c r="E227" s="40">
        <v>149</v>
      </c>
      <c r="F227" s="40">
        <f t="shared" si="44"/>
        <v>43</v>
      </c>
      <c r="G227" s="40">
        <f t="shared" si="45"/>
        <v>43</v>
      </c>
      <c r="H227" s="77">
        <f t="shared" si="48"/>
        <v>0.40566037735849059</v>
      </c>
      <c r="I227" s="139">
        <f t="shared" si="46"/>
        <v>0.40566037735849059</v>
      </c>
    </row>
    <row r="228" spans="1:9" ht="15" customHeight="1" x14ac:dyDescent="0.2">
      <c r="B228" s="96" t="s">
        <v>98</v>
      </c>
      <c r="C228" s="40">
        <v>30</v>
      </c>
      <c r="D228" s="40">
        <v>23</v>
      </c>
      <c r="E228" s="40">
        <v>43</v>
      </c>
      <c r="F228" s="40">
        <f t="shared" si="44"/>
        <v>13</v>
      </c>
      <c r="G228" s="40">
        <f t="shared" si="45"/>
        <v>20</v>
      </c>
      <c r="H228" s="77">
        <f t="shared" si="48"/>
        <v>0.43333333333333335</v>
      </c>
      <c r="I228" s="139">
        <f t="shared" si="46"/>
        <v>0.86956521739130443</v>
      </c>
    </row>
    <row r="229" spans="1:9" ht="15.75" customHeight="1" x14ac:dyDescent="0.2">
      <c r="B229" s="96" t="s">
        <v>192</v>
      </c>
      <c r="C229" s="40">
        <v>11</v>
      </c>
      <c r="D229" s="40">
        <v>0</v>
      </c>
      <c r="E229" s="40">
        <v>0</v>
      </c>
      <c r="F229" s="40">
        <f t="shared" si="44"/>
        <v>-11</v>
      </c>
      <c r="G229" s="40">
        <f t="shared" si="45"/>
        <v>0</v>
      </c>
      <c r="H229" s="77">
        <f t="shared" si="48"/>
        <v>-1</v>
      </c>
      <c r="I229" s="139"/>
    </row>
    <row r="230" spans="1:9" s="21" customFormat="1" ht="15.75" customHeight="1" x14ac:dyDescent="0.2">
      <c r="B230" s="96" t="s">
        <v>194</v>
      </c>
      <c r="C230" s="40">
        <v>29</v>
      </c>
      <c r="D230" s="40">
        <v>35</v>
      </c>
      <c r="E230" s="40">
        <v>47</v>
      </c>
      <c r="F230" s="40">
        <f t="shared" si="44"/>
        <v>18</v>
      </c>
      <c r="G230" s="40">
        <f t="shared" si="45"/>
        <v>12</v>
      </c>
      <c r="H230" s="77">
        <f t="shared" si="48"/>
        <v>0.6206896551724137</v>
      </c>
      <c r="I230" s="139">
        <f t="shared" si="46"/>
        <v>0.34285714285714275</v>
      </c>
    </row>
    <row r="231" spans="1:9" s="9" customFormat="1" ht="12" x14ac:dyDescent="0.2">
      <c r="B231" s="92" t="s">
        <v>234</v>
      </c>
      <c r="C231" s="40">
        <v>0</v>
      </c>
      <c r="D231" s="40">
        <v>2</v>
      </c>
      <c r="E231" s="40">
        <v>9</v>
      </c>
      <c r="F231" s="40">
        <f t="shared" si="44"/>
        <v>9</v>
      </c>
      <c r="G231" s="40">
        <f t="shared" si="45"/>
        <v>7</v>
      </c>
      <c r="H231" s="77"/>
      <c r="I231" s="139">
        <f t="shared" si="46"/>
        <v>3.5</v>
      </c>
    </row>
    <row r="232" spans="1:9" x14ac:dyDescent="0.2">
      <c r="B232" s="97" t="s">
        <v>138</v>
      </c>
      <c r="C232" s="55">
        <v>495636</v>
      </c>
      <c r="D232" s="55">
        <v>300421</v>
      </c>
      <c r="E232" s="55">
        <v>371646</v>
      </c>
      <c r="F232" s="55">
        <f t="shared" si="44"/>
        <v>-123990</v>
      </c>
      <c r="G232" s="55">
        <f t="shared" si="45"/>
        <v>71225</v>
      </c>
      <c r="H232" s="60">
        <f t="shared" ref="H232:H235" si="49">E232/C232-1</f>
        <v>-0.2501634263854926</v>
      </c>
      <c r="I232" s="140">
        <f t="shared" si="46"/>
        <v>0.23708395884442157</v>
      </c>
    </row>
    <row r="233" spans="1:9" ht="12" x14ac:dyDescent="0.2">
      <c r="B233" s="92" t="s">
        <v>258</v>
      </c>
      <c r="C233" s="40">
        <v>102</v>
      </c>
      <c r="D233" s="40">
        <v>138</v>
      </c>
      <c r="E233" s="40">
        <v>470</v>
      </c>
      <c r="F233" s="40">
        <f t="shared" si="44"/>
        <v>368</v>
      </c>
      <c r="G233" s="40">
        <f t="shared" si="45"/>
        <v>332</v>
      </c>
      <c r="H233" s="77">
        <f t="shared" si="49"/>
        <v>3.6078431372549016</v>
      </c>
      <c r="I233" s="139">
        <f t="shared" si="46"/>
        <v>2.4057971014492754</v>
      </c>
    </row>
    <row r="234" spans="1:9" s="21" customFormat="1" ht="12" x14ac:dyDescent="0.2">
      <c r="B234" s="96" t="s">
        <v>259</v>
      </c>
      <c r="C234" s="40">
        <v>488841</v>
      </c>
      <c r="D234" s="40">
        <v>295377</v>
      </c>
      <c r="E234" s="40">
        <v>365661</v>
      </c>
      <c r="F234" s="40">
        <f t="shared" si="44"/>
        <v>-123180</v>
      </c>
      <c r="G234" s="40">
        <f t="shared" si="45"/>
        <v>70284</v>
      </c>
      <c r="H234" s="77">
        <f t="shared" si="49"/>
        <v>-0.25198377386512183</v>
      </c>
      <c r="I234" s="139">
        <f t="shared" si="46"/>
        <v>0.23794675956489497</v>
      </c>
    </row>
    <row r="235" spans="1:9" ht="15" customHeight="1" thickBot="1" x14ac:dyDescent="0.25">
      <c r="B235" s="101" t="s">
        <v>138</v>
      </c>
      <c r="C235" s="102">
        <v>6693</v>
      </c>
      <c r="D235" s="102">
        <v>4906</v>
      </c>
      <c r="E235" s="102">
        <v>5515</v>
      </c>
      <c r="F235" s="102">
        <f t="shared" si="44"/>
        <v>-1178</v>
      </c>
      <c r="G235" s="102">
        <f t="shared" si="45"/>
        <v>609</v>
      </c>
      <c r="H235" s="104">
        <f t="shared" si="49"/>
        <v>-0.17600478111459739</v>
      </c>
      <c r="I235" s="141">
        <f t="shared" si="46"/>
        <v>0.12413371381981242</v>
      </c>
    </row>
    <row r="237" spans="1:9" s="21" customFormat="1" ht="15" customHeight="1" x14ac:dyDescent="0.2">
      <c r="H237" s="87"/>
      <c r="I237" s="73"/>
    </row>
    <row r="239" spans="1:9" s="21" customFormat="1" ht="15" customHeight="1" x14ac:dyDescent="0.2">
      <c r="B239" s="164" t="s">
        <v>210</v>
      </c>
      <c r="C239" s="165"/>
      <c r="D239" s="165"/>
      <c r="E239" s="165"/>
      <c r="F239" s="165"/>
      <c r="G239" s="165"/>
      <c r="H239" s="87"/>
      <c r="I239" s="73"/>
    </row>
    <row r="240" spans="1:9" ht="19.5" customHeight="1" x14ac:dyDescent="0.2">
      <c r="A240" s="21"/>
      <c r="B240" s="21"/>
      <c r="C240" s="21"/>
      <c r="D240" s="21"/>
      <c r="E240" s="21"/>
    </row>
    <row r="241" spans="1:5" ht="15" customHeight="1" x14ac:dyDescent="0.2">
      <c r="A241" s="21"/>
      <c r="B241" s="21"/>
      <c r="C241" s="21"/>
      <c r="D241" s="21"/>
      <c r="E241" s="21"/>
    </row>
  </sheetData>
  <mergeCells count="1">
    <mergeCell ref="B239:G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B2" sqref="B2:J2"/>
    </sheetView>
  </sheetViews>
  <sheetFormatPr defaultRowHeight="15" customHeight="1" x14ac:dyDescent="0.2"/>
  <cols>
    <col min="1" max="1" width="4.42578125" style="6" customWidth="1"/>
    <col min="2" max="2" width="6.7109375" style="6" customWidth="1"/>
    <col min="3" max="3" width="31" style="6" customWidth="1"/>
    <col min="4" max="6" width="17" style="6" customWidth="1"/>
    <col min="7" max="8" width="13.7109375" style="6" customWidth="1"/>
    <col min="9" max="9" width="14.42578125" style="6" customWidth="1"/>
    <col min="10" max="10" width="14.85546875" style="6" customWidth="1"/>
    <col min="11" max="16384" width="9.140625" style="6"/>
  </cols>
  <sheetData>
    <row r="1" spans="1:12" ht="15" customHeight="1" thickBot="1" x14ac:dyDescent="0.25"/>
    <row r="2" spans="1:12" ht="21.75" customHeight="1" thickBot="1" x14ac:dyDescent="0.25">
      <c r="B2" s="167" t="s">
        <v>252</v>
      </c>
      <c r="C2" s="168"/>
      <c r="D2" s="168"/>
      <c r="E2" s="168"/>
      <c r="F2" s="168"/>
      <c r="G2" s="168"/>
      <c r="H2" s="168"/>
      <c r="I2" s="168"/>
      <c r="J2" s="168"/>
    </row>
    <row r="3" spans="1:12" ht="15" customHeight="1" thickBot="1" x14ac:dyDescent="0.25">
      <c r="B3" s="7"/>
      <c r="C3" s="7"/>
      <c r="D3" s="7"/>
      <c r="E3" s="7"/>
      <c r="F3" s="7"/>
      <c r="G3" s="7"/>
      <c r="H3" s="7"/>
    </row>
    <row r="4" spans="1:12" ht="38.25" customHeight="1" thickBot="1" x14ac:dyDescent="0.25">
      <c r="A4" s="7"/>
      <c r="B4" s="43"/>
      <c r="C4" s="44" t="s">
        <v>0</v>
      </c>
      <c r="D4" s="45">
        <v>2019</v>
      </c>
      <c r="E4" s="45">
        <v>2022</v>
      </c>
      <c r="F4" s="45">
        <v>2023</v>
      </c>
      <c r="G4" s="45" t="s">
        <v>269</v>
      </c>
      <c r="H4" s="45" t="s">
        <v>270</v>
      </c>
      <c r="I4" s="45" t="s">
        <v>271</v>
      </c>
      <c r="J4" s="85" t="s">
        <v>272</v>
      </c>
    </row>
    <row r="5" spans="1:12" ht="15" customHeight="1" x14ac:dyDescent="0.2">
      <c r="A5"/>
      <c r="B5" s="39">
        <v>1</v>
      </c>
      <c r="C5" s="74" t="s">
        <v>16</v>
      </c>
      <c r="D5" s="18">
        <v>1471558</v>
      </c>
      <c r="E5" s="18">
        <v>1087257</v>
      </c>
      <c r="F5" s="78">
        <v>1418464</v>
      </c>
      <c r="G5" s="18">
        <f>F5-D5</f>
        <v>-53094</v>
      </c>
      <c r="H5" s="18">
        <f>F5-E5</f>
        <v>331207</v>
      </c>
      <c r="I5" s="34">
        <f>F5/D5-1</f>
        <v>-3.6080127320839539E-2</v>
      </c>
      <c r="J5" s="79">
        <f>F5/E5-1</f>
        <v>0.30462622912522064</v>
      </c>
    </row>
    <row r="6" spans="1:12" s="120" customFormat="1" ht="15" customHeight="1" x14ac:dyDescent="0.2">
      <c r="A6" s="119"/>
      <c r="B6" s="127">
        <v>2</v>
      </c>
      <c r="C6" s="74" t="s">
        <v>54</v>
      </c>
      <c r="D6" s="123">
        <v>1156513</v>
      </c>
      <c r="E6" s="123">
        <v>925561</v>
      </c>
      <c r="F6" s="123">
        <v>1396660</v>
      </c>
      <c r="G6" s="18">
        <f t="shared" ref="G6:G19" si="0">F6-D6</f>
        <v>240147</v>
      </c>
      <c r="H6" s="18">
        <f t="shared" ref="H6:H19" si="1">F6-E6</f>
        <v>471099</v>
      </c>
      <c r="I6" s="34">
        <f t="shared" ref="I6:I19" si="2">F6/D6-1</f>
        <v>0.20764747132111783</v>
      </c>
      <c r="J6" s="79">
        <f t="shared" ref="J6:J19" si="3">F6/E6-1</f>
        <v>0.50898752216223464</v>
      </c>
    </row>
    <row r="7" spans="1:12" s="120" customFormat="1" ht="15" customHeight="1" x14ac:dyDescent="0.2">
      <c r="A7" s="119"/>
      <c r="B7" s="127">
        <v>3</v>
      </c>
      <c r="C7" s="74" t="s">
        <v>3</v>
      </c>
      <c r="D7" s="123">
        <v>1365048</v>
      </c>
      <c r="E7" s="123">
        <v>742593</v>
      </c>
      <c r="F7" s="123">
        <v>962540</v>
      </c>
      <c r="G7" s="18">
        <f t="shared" si="0"/>
        <v>-402508</v>
      </c>
      <c r="H7" s="18">
        <f t="shared" si="1"/>
        <v>219947</v>
      </c>
      <c r="I7" s="34">
        <f t="shared" si="2"/>
        <v>-0.29486728671812268</v>
      </c>
      <c r="J7" s="79">
        <f t="shared" si="3"/>
        <v>0.29618781755281831</v>
      </c>
    </row>
    <row r="8" spans="1:12" s="120" customFormat="1" ht="12.75" x14ac:dyDescent="0.2">
      <c r="A8" s="119"/>
      <c r="B8" s="127">
        <v>4</v>
      </c>
      <c r="C8" s="74" t="s">
        <v>53</v>
      </c>
      <c r="D8" s="123">
        <v>205051</v>
      </c>
      <c r="E8" s="123">
        <v>210178</v>
      </c>
      <c r="F8" s="123">
        <v>217065</v>
      </c>
      <c r="G8" s="18">
        <f t="shared" si="0"/>
        <v>12014</v>
      </c>
      <c r="H8" s="18">
        <f t="shared" si="1"/>
        <v>6887</v>
      </c>
      <c r="I8" s="34">
        <f t="shared" si="2"/>
        <v>5.8590301924887012E-2</v>
      </c>
      <c r="J8" s="79">
        <f t="shared" si="3"/>
        <v>3.2767463768805571E-2</v>
      </c>
    </row>
    <row r="9" spans="1:12" s="120" customFormat="1" ht="15" customHeight="1" x14ac:dyDescent="0.2">
      <c r="A9" s="119"/>
      <c r="B9" s="127">
        <v>5</v>
      </c>
      <c r="C9" s="74" t="s">
        <v>4</v>
      </c>
      <c r="D9" s="123">
        <v>1526619</v>
      </c>
      <c r="E9" s="123">
        <v>152969</v>
      </c>
      <c r="F9" s="123">
        <v>199835</v>
      </c>
      <c r="G9" s="18">
        <f t="shared" si="0"/>
        <v>-1326784</v>
      </c>
      <c r="H9" s="18">
        <f t="shared" si="1"/>
        <v>46866</v>
      </c>
      <c r="I9" s="34">
        <f t="shared" si="2"/>
        <v>-0.86909962472627422</v>
      </c>
      <c r="J9" s="79">
        <f t="shared" si="3"/>
        <v>0.3063758016330107</v>
      </c>
    </row>
    <row r="10" spans="1:12" s="120" customFormat="1" ht="15" customHeight="1" x14ac:dyDescent="0.2">
      <c r="A10" s="119"/>
      <c r="B10" s="127">
        <v>6</v>
      </c>
      <c r="C10" s="74" t="s">
        <v>10</v>
      </c>
      <c r="D10" s="123">
        <v>103611</v>
      </c>
      <c r="E10" s="123">
        <v>120494</v>
      </c>
      <c r="F10" s="123">
        <v>167492</v>
      </c>
      <c r="G10" s="18">
        <f t="shared" si="0"/>
        <v>63881</v>
      </c>
      <c r="H10" s="18">
        <f t="shared" si="1"/>
        <v>46998</v>
      </c>
      <c r="I10" s="34">
        <f t="shared" si="2"/>
        <v>0.61654650567989888</v>
      </c>
      <c r="J10" s="79">
        <f t="shared" si="3"/>
        <v>0.39004431755938063</v>
      </c>
    </row>
    <row r="11" spans="1:12" s="120" customFormat="1" ht="12.75" x14ac:dyDescent="0.2">
      <c r="A11" s="119"/>
      <c r="B11" s="127">
        <v>7</v>
      </c>
      <c r="C11" s="74" t="s">
        <v>20</v>
      </c>
      <c r="D11" s="123">
        <v>207667</v>
      </c>
      <c r="E11" s="123">
        <v>168915</v>
      </c>
      <c r="F11" s="123">
        <v>146931</v>
      </c>
      <c r="G11" s="18">
        <f t="shared" si="0"/>
        <v>-60736</v>
      </c>
      <c r="H11" s="18">
        <f t="shared" si="1"/>
        <v>-21984</v>
      </c>
      <c r="I11" s="34">
        <f t="shared" si="2"/>
        <v>-0.29246823038807324</v>
      </c>
      <c r="J11" s="79">
        <f t="shared" si="3"/>
        <v>-0.13014829944054707</v>
      </c>
    </row>
    <row r="12" spans="1:12" s="120" customFormat="1" ht="15" customHeight="1" x14ac:dyDescent="0.2">
      <c r="A12" s="119"/>
      <c r="B12" s="127">
        <v>8</v>
      </c>
      <c r="C12" s="74" t="s">
        <v>5</v>
      </c>
      <c r="D12" s="123">
        <v>66174</v>
      </c>
      <c r="E12" s="123">
        <v>130046</v>
      </c>
      <c r="F12" s="123">
        <v>130203</v>
      </c>
      <c r="G12" s="18">
        <f t="shared" si="0"/>
        <v>64029</v>
      </c>
      <c r="H12" s="18">
        <f t="shared" si="1"/>
        <v>157</v>
      </c>
      <c r="I12" s="34">
        <f t="shared" si="2"/>
        <v>0.96758545652371031</v>
      </c>
      <c r="J12" s="79">
        <f t="shared" si="3"/>
        <v>1.2072651215724317E-3</v>
      </c>
    </row>
    <row r="13" spans="1:12" ht="12.75" x14ac:dyDescent="0.2">
      <c r="A13"/>
      <c r="B13" s="14">
        <v>9</v>
      </c>
      <c r="C13" s="74" t="s">
        <v>92</v>
      </c>
      <c r="D13" s="18">
        <v>141997</v>
      </c>
      <c r="E13" s="18">
        <v>102877</v>
      </c>
      <c r="F13" s="18">
        <v>126282</v>
      </c>
      <c r="G13" s="18">
        <f t="shared" si="0"/>
        <v>-15715</v>
      </c>
      <c r="H13" s="18">
        <f t="shared" si="1"/>
        <v>23405</v>
      </c>
      <c r="I13" s="34">
        <f t="shared" si="2"/>
        <v>-0.11067135221166646</v>
      </c>
      <c r="J13" s="79">
        <f t="shared" si="3"/>
        <v>0.22750469006677876</v>
      </c>
    </row>
    <row r="14" spans="1:12" ht="15" customHeight="1" x14ac:dyDescent="0.2">
      <c r="A14"/>
      <c r="B14" s="14">
        <v>10</v>
      </c>
      <c r="C14" s="74" t="s">
        <v>14</v>
      </c>
      <c r="D14" s="18">
        <v>88300</v>
      </c>
      <c r="E14" s="18">
        <v>41917</v>
      </c>
      <c r="F14" s="18">
        <v>91210</v>
      </c>
      <c r="G14" s="18">
        <f t="shared" si="0"/>
        <v>2910</v>
      </c>
      <c r="H14" s="18">
        <f t="shared" si="1"/>
        <v>49293</v>
      </c>
      <c r="I14" s="34">
        <f t="shared" si="2"/>
        <v>3.2955832389580886E-2</v>
      </c>
      <c r="J14" s="79">
        <f t="shared" si="3"/>
        <v>1.1759667915165686</v>
      </c>
    </row>
    <row r="15" spans="1:12" ht="12.75" x14ac:dyDescent="0.2">
      <c r="A15"/>
      <c r="B15" s="14">
        <v>11</v>
      </c>
      <c r="C15" s="74" t="s">
        <v>89</v>
      </c>
      <c r="D15" s="18">
        <v>54606</v>
      </c>
      <c r="E15" s="18">
        <v>52841</v>
      </c>
      <c r="F15" s="18">
        <v>84688</v>
      </c>
      <c r="G15" s="18">
        <f t="shared" si="0"/>
        <v>30082</v>
      </c>
      <c r="H15" s="18">
        <f t="shared" si="1"/>
        <v>31847</v>
      </c>
      <c r="I15" s="34">
        <f t="shared" si="2"/>
        <v>0.55089184338717367</v>
      </c>
      <c r="J15" s="79">
        <f t="shared" si="3"/>
        <v>0.60269487708408254</v>
      </c>
    </row>
    <row r="16" spans="1:12" ht="12.75" x14ac:dyDescent="0.2">
      <c r="A16"/>
      <c r="B16" s="14">
        <v>12</v>
      </c>
      <c r="C16" s="74" t="s">
        <v>127</v>
      </c>
      <c r="D16" s="18">
        <v>75155</v>
      </c>
      <c r="E16" s="18">
        <v>119921</v>
      </c>
      <c r="F16" s="18">
        <v>72953</v>
      </c>
      <c r="G16" s="18">
        <f t="shared" si="0"/>
        <v>-2202</v>
      </c>
      <c r="H16" s="18">
        <f t="shared" si="1"/>
        <v>-46968</v>
      </c>
      <c r="I16" s="34">
        <f t="shared" si="2"/>
        <v>-2.9299447807863754E-2</v>
      </c>
      <c r="J16" s="79">
        <f t="shared" si="3"/>
        <v>-0.39165784141226312</v>
      </c>
      <c r="L16" s="162"/>
    </row>
    <row r="17" spans="1:10" ht="15" customHeight="1" x14ac:dyDescent="0.2">
      <c r="A17"/>
      <c r="B17" s="14">
        <v>13</v>
      </c>
      <c r="C17" s="74" t="s">
        <v>46</v>
      </c>
      <c r="D17" s="18">
        <v>89051</v>
      </c>
      <c r="E17" s="18">
        <v>48548</v>
      </c>
      <c r="F17" s="18">
        <v>68824</v>
      </c>
      <c r="G17" s="18">
        <f t="shared" si="0"/>
        <v>-20227</v>
      </c>
      <c r="H17" s="18">
        <f t="shared" si="1"/>
        <v>20276</v>
      </c>
      <c r="I17" s="34">
        <f t="shared" si="2"/>
        <v>-0.22713950432898</v>
      </c>
      <c r="J17" s="79">
        <f t="shared" si="3"/>
        <v>0.41764851281206239</v>
      </c>
    </row>
    <row r="18" spans="1:10" ht="15" customHeight="1" x14ac:dyDescent="0.2">
      <c r="A18"/>
      <c r="B18" s="14">
        <v>14</v>
      </c>
      <c r="C18" s="74" t="s">
        <v>21</v>
      </c>
      <c r="D18" s="18">
        <v>16785</v>
      </c>
      <c r="E18" s="18">
        <v>47953</v>
      </c>
      <c r="F18" s="18">
        <v>52088</v>
      </c>
      <c r="G18" s="18">
        <f t="shared" si="0"/>
        <v>35303</v>
      </c>
      <c r="H18" s="18">
        <f t="shared" si="1"/>
        <v>4135</v>
      </c>
      <c r="I18" s="34">
        <f t="shared" si="2"/>
        <v>2.1032469466785821</v>
      </c>
      <c r="J18" s="79">
        <f t="shared" si="3"/>
        <v>8.6230267136571337E-2</v>
      </c>
    </row>
    <row r="19" spans="1:10" ht="15" customHeight="1" thickBot="1" x14ac:dyDescent="0.25">
      <c r="A19"/>
      <c r="B19" s="15">
        <v>15</v>
      </c>
      <c r="C19" s="75" t="s">
        <v>151</v>
      </c>
      <c r="D19" s="20">
        <v>48071</v>
      </c>
      <c r="E19" s="20">
        <v>7380</v>
      </c>
      <c r="F19" s="20">
        <v>48304</v>
      </c>
      <c r="G19" s="20">
        <f t="shared" si="0"/>
        <v>233</v>
      </c>
      <c r="H19" s="20">
        <f t="shared" si="1"/>
        <v>40924</v>
      </c>
      <c r="I19" s="80">
        <f t="shared" si="2"/>
        <v>4.8469971500488818E-3</v>
      </c>
      <c r="J19" s="81">
        <f t="shared" si="3"/>
        <v>5.5452574525745257</v>
      </c>
    </row>
    <row r="20" spans="1:10" ht="15" customHeight="1" x14ac:dyDescent="0.2">
      <c r="A20"/>
      <c r="B20" s="42"/>
    </row>
    <row r="21" spans="1:10" ht="15" customHeight="1" x14ac:dyDescent="0.2">
      <c r="A21"/>
      <c r="B21" s="42"/>
    </row>
    <row r="22" spans="1:10" ht="15" customHeight="1" x14ac:dyDescent="0.2">
      <c r="F22" s="130"/>
    </row>
    <row r="23" spans="1:10" ht="15" customHeight="1" x14ac:dyDescent="0.2">
      <c r="B23" s="8" t="s">
        <v>210</v>
      </c>
    </row>
    <row r="24" spans="1:10" ht="15" customHeight="1" x14ac:dyDescent="0.2">
      <c r="B24" s="166"/>
      <c r="C24" s="166"/>
      <c r="D24" s="166"/>
      <c r="E24" s="166"/>
      <c r="F24" s="166"/>
      <c r="G24" s="107"/>
      <c r="H24" s="107"/>
    </row>
  </sheetData>
  <sortState ref="C26:D42">
    <sortCondition descending="1" ref="D26"/>
  </sortState>
  <mergeCells count="2">
    <mergeCell ref="B24:F24"/>
    <mergeCell ref="B2:J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B2" sqref="B2:J2"/>
    </sheetView>
  </sheetViews>
  <sheetFormatPr defaultRowHeight="12.75" x14ac:dyDescent="0.2"/>
  <cols>
    <col min="1" max="1" width="3.85546875" customWidth="1"/>
    <col min="2" max="2" width="33.5703125" customWidth="1"/>
    <col min="3" max="5" width="17.42578125" customWidth="1"/>
    <col min="6" max="10" width="14.85546875" style="119" customWidth="1"/>
    <col min="11" max="11" width="9.140625" style="121"/>
  </cols>
  <sheetData>
    <row r="1" spans="2:11" ht="24" customHeight="1" thickBot="1" x14ac:dyDescent="0.25"/>
    <row r="2" spans="2:11" ht="23.25" customHeight="1" thickBot="1" x14ac:dyDescent="0.25">
      <c r="B2" s="167" t="s">
        <v>254</v>
      </c>
      <c r="C2" s="168"/>
      <c r="D2" s="168"/>
      <c r="E2" s="168"/>
      <c r="F2" s="168"/>
      <c r="G2" s="168"/>
      <c r="H2" s="168"/>
      <c r="I2" s="168"/>
      <c r="J2" s="169"/>
    </row>
    <row r="3" spans="2:11" ht="13.5" thickBot="1" x14ac:dyDescent="0.25"/>
    <row r="4" spans="2:11" ht="36.75" customHeight="1" x14ac:dyDescent="0.2">
      <c r="B4" s="108" t="s">
        <v>226</v>
      </c>
      <c r="C4" s="109">
        <v>2019</v>
      </c>
      <c r="D4" s="109">
        <v>2022</v>
      </c>
      <c r="E4" s="109">
        <v>2023</v>
      </c>
      <c r="F4" s="109" t="s">
        <v>269</v>
      </c>
      <c r="G4" s="109" t="s">
        <v>270</v>
      </c>
      <c r="H4" s="109" t="s">
        <v>271</v>
      </c>
      <c r="I4" s="144" t="s">
        <v>272</v>
      </c>
      <c r="J4" s="110" t="s">
        <v>225</v>
      </c>
    </row>
    <row r="5" spans="2:11" ht="24" customHeight="1" x14ac:dyDescent="0.2">
      <c r="B5" s="111" t="s">
        <v>251</v>
      </c>
      <c r="C5" s="18">
        <v>9357964</v>
      </c>
      <c r="D5" s="18">
        <v>5426903</v>
      </c>
      <c r="E5" s="18">
        <v>7072220</v>
      </c>
      <c r="F5" s="123">
        <f>E5-C5</f>
        <v>-2285744</v>
      </c>
      <c r="G5" s="123">
        <f>E5-D5</f>
        <v>1645317</v>
      </c>
      <c r="H5" s="128">
        <f>E5/C5-1</f>
        <v>-0.24425654982216216</v>
      </c>
      <c r="I5" s="145">
        <f>E5/D5-1</f>
        <v>0.30317788985725369</v>
      </c>
      <c r="J5" s="129">
        <f>E5/E5</f>
        <v>1</v>
      </c>
      <c r="K5" s="122"/>
    </row>
    <row r="6" spans="2:11" ht="24" x14ac:dyDescent="0.2">
      <c r="B6" s="112" t="s">
        <v>252</v>
      </c>
      <c r="C6" s="18">
        <v>7725774</v>
      </c>
      <c r="D6" s="18">
        <v>4703945</v>
      </c>
      <c r="E6" s="18">
        <v>6171540</v>
      </c>
      <c r="F6" s="123">
        <f t="shared" ref="F6:F9" si="0">E6-C6</f>
        <v>-1554234</v>
      </c>
      <c r="G6" s="123">
        <f t="shared" ref="G6:G9" si="1">E6-D6</f>
        <v>1467595</v>
      </c>
      <c r="H6" s="128">
        <f t="shared" ref="H6:H9" si="2">E6/C6-1</f>
        <v>-0.20117518322436045</v>
      </c>
      <c r="I6" s="145">
        <f>E6/D6-1</f>
        <v>0.31199238086329673</v>
      </c>
      <c r="J6" s="129">
        <f>E6/E5</f>
        <v>0.8726453645389991</v>
      </c>
      <c r="K6" s="122"/>
    </row>
    <row r="7" spans="2:11" x14ac:dyDescent="0.2">
      <c r="B7" s="113" t="s">
        <v>238</v>
      </c>
      <c r="C7" s="18">
        <v>5080478</v>
      </c>
      <c r="D7" s="18">
        <v>3652949</v>
      </c>
      <c r="E7" s="18">
        <v>4669467</v>
      </c>
      <c r="F7" s="123">
        <f t="shared" si="0"/>
        <v>-411011</v>
      </c>
      <c r="G7" s="123">
        <f t="shared" si="1"/>
        <v>1016518</v>
      </c>
      <c r="H7" s="128">
        <f t="shared" si="2"/>
        <v>-8.090006491515167E-2</v>
      </c>
      <c r="I7" s="145">
        <f t="shared" ref="I7:I9" si="3">E7/D7-1</f>
        <v>0.27827325265148795</v>
      </c>
      <c r="J7" s="129">
        <f>E7/E6</f>
        <v>0.75661293615531944</v>
      </c>
      <c r="K7" s="122"/>
    </row>
    <row r="8" spans="2:11" x14ac:dyDescent="0.2">
      <c r="B8" s="113" t="s">
        <v>227</v>
      </c>
      <c r="C8" s="18">
        <v>2645296</v>
      </c>
      <c r="D8" s="18">
        <v>1050996</v>
      </c>
      <c r="E8" s="18">
        <v>1502073</v>
      </c>
      <c r="F8" s="123">
        <f t="shared" si="0"/>
        <v>-1143223</v>
      </c>
      <c r="G8" s="123">
        <f t="shared" si="1"/>
        <v>451077</v>
      </c>
      <c r="H8" s="128">
        <f t="shared" si="2"/>
        <v>-0.43217205182331198</v>
      </c>
      <c r="I8" s="145">
        <f>E8/D8-1</f>
        <v>0.42919002546156215</v>
      </c>
      <c r="J8" s="129">
        <f>E8/E6</f>
        <v>0.24338706384468059</v>
      </c>
      <c r="K8" s="122"/>
    </row>
    <row r="9" spans="2:11" ht="15.75" customHeight="1" thickBot="1" x14ac:dyDescent="0.25">
      <c r="B9" s="114" t="s">
        <v>239</v>
      </c>
      <c r="C9" s="20">
        <f>C5-C6</f>
        <v>1632190</v>
      </c>
      <c r="D9" s="20">
        <f t="shared" ref="D9:E9" si="4">D5-D6</f>
        <v>722958</v>
      </c>
      <c r="E9" s="20">
        <f t="shared" si="4"/>
        <v>900680</v>
      </c>
      <c r="F9" s="124">
        <f t="shared" si="0"/>
        <v>-731510</v>
      </c>
      <c r="G9" s="124">
        <f t="shared" si="1"/>
        <v>177722</v>
      </c>
      <c r="H9" s="142">
        <f t="shared" si="2"/>
        <v>-0.44817698919856142</v>
      </c>
      <c r="I9" s="146">
        <f t="shared" si="3"/>
        <v>0.2458261752411619</v>
      </c>
      <c r="J9" s="143">
        <f>E9/E5</f>
        <v>0.12735463546100093</v>
      </c>
      <c r="K9" s="122"/>
    </row>
    <row r="10" spans="2:11" x14ac:dyDescent="0.2">
      <c r="G10" s="125"/>
      <c r="H10" s="125"/>
      <c r="I10" s="125"/>
      <c r="J10" s="125"/>
    </row>
    <row r="11" spans="2:11" x14ac:dyDescent="0.2">
      <c r="G11" s="125"/>
      <c r="H11" s="125"/>
      <c r="I11" s="125"/>
      <c r="J11" s="125"/>
    </row>
    <row r="12" spans="2:11" ht="12" customHeight="1" x14ac:dyDescent="0.2"/>
    <row r="13" spans="2:11" x14ac:dyDescent="0.2">
      <c r="B13" s="8" t="s">
        <v>210</v>
      </c>
      <c r="C13" s="6"/>
      <c r="D13" s="6"/>
      <c r="E13" s="6"/>
      <c r="F13" s="120"/>
      <c r="G13" s="120"/>
      <c r="H13" s="120"/>
      <c r="I13" s="120"/>
      <c r="J13" s="120"/>
    </row>
    <row r="14" spans="2:11" x14ac:dyDescent="0.2">
      <c r="F14" s="126"/>
    </row>
    <row r="15" spans="2:11" x14ac:dyDescent="0.2">
      <c r="C15" s="131"/>
      <c r="D15" s="131"/>
      <c r="E15" s="131"/>
      <c r="F15" s="126"/>
    </row>
    <row r="16" spans="2:11" x14ac:dyDescent="0.2">
      <c r="C16" s="131"/>
      <c r="D16" s="131"/>
      <c r="E16" s="131"/>
      <c r="F16" s="126"/>
    </row>
    <row r="17" spans="3:6" x14ac:dyDescent="0.2">
      <c r="C17" s="131"/>
      <c r="D17" s="131"/>
      <c r="E17" s="131"/>
      <c r="F17" s="126"/>
    </row>
    <row r="18" spans="3:6" x14ac:dyDescent="0.2">
      <c r="F18" s="126"/>
    </row>
    <row r="19" spans="3:6" x14ac:dyDescent="0.2">
      <c r="F19" s="126"/>
    </row>
    <row r="20" spans="3:6" x14ac:dyDescent="0.2">
      <c r="F20" s="126"/>
    </row>
    <row r="21" spans="3:6" x14ac:dyDescent="0.2">
      <c r="F21" s="126"/>
    </row>
  </sheetData>
  <mergeCells count="1">
    <mergeCell ref="B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B2" sqref="B2:J2"/>
    </sheetView>
  </sheetViews>
  <sheetFormatPr defaultRowHeight="15" customHeight="1" x14ac:dyDescent="0.2"/>
  <cols>
    <col min="1" max="1" width="4" customWidth="1"/>
    <col min="2" max="2" width="29.85546875" customWidth="1"/>
    <col min="3" max="5" width="17.140625" customWidth="1"/>
    <col min="6" max="10" width="15.42578125" customWidth="1"/>
  </cols>
  <sheetData>
    <row r="1" spans="1:10" ht="23.25" customHeight="1" thickBot="1" x14ac:dyDescent="0.25"/>
    <row r="2" spans="1:10" ht="22.5" customHeight="1" thickBot="1" x14ac:dyDescent="0.25">
      <c r="B2" s="167" t="s">
        <v>252</v>
      </c>
      <c r="C2" s="168"/>
      <c r="D2" s="168"/>
      <c r="E2" s="168"/>
      <c r="F2" s="168"/>
      <c r="G2" s="168"/>
      <c r="H2" s="168"/>
      <c r="I2" s="168"/>
      <c r="J2" s="169"/>
    </row>
    <row r="3" spans="1:10" ht="15" customHeight="1" thickBot="1" x14ac:dyDescent="0.25">
      <c r="B3" s="2"/>
      <c r="C3" s="2"/>
      <c r="D3" s="2"/>
      <c r="E3" s="2"/>
      <c r="F3" s="2"/>
      <c r="G3" s="2"/>
      <c r="H3" s="2"/>
      <c r="I3" s="2"/>
    </row>
    <row r="4" spans="1:10" ht="34.5" customHeight="1" x14ac:dyDescent="0.2">
      <c r="A4" s="2"/>
      <c r="B4" s="84" t="s">
        <v>211</v>
      </c>
      <c r="C4" s="109">
        <v>2019</v>
      </c>
      <c r="D4" s="109">
        <v>2022</v>
      </c>
      <c r="E4" s="109">
        <v>2023</v>
      </c>
      <c r="F4" s="109" t="s">
        <v>269</v>
      </c>
      <c r="G4" s="109" t="s">
        <v>270</v>
      </c>
      <c r="H4" s="109" t="s">
        <v>271</v>
      </c>
      <c r="I4" s="109" t="s">
        <v>272</v>
      </c>
      <c r="J4" s="110" t="s">
        <v>225</v>
      </c>
    </row>
    <row r="5" spans="1:10" ht="19.5" customHeight="1" x14ac:dyDescent="0.2">
      <c r="A5" s="2"/>
      <c r="B5" s="48" t="s">
        <v>221</v>
      </c>
      <c r="C5" s="49">
        <f>'2023  '!C4</f>
        <v>7725774</v>
      </c>
      <c r="D5" s="49">
        <f>'2023  '!D4</f>
        <v>4703945</v>
      </c>
      <c r="E5" s="49">
        <f>'2023  '!E4</f>
        <v>6171540</v>
      </c>
      <c r="F5" s="49">
        <f>E5-C5</f>
        <v>-1554234</v>
      </c>
      <c r="G5" s="49">
        <f>E5-D5</f>
        <v>1467595</v>
      </c>
      <c r="H5" s="147">
        <f>E5/C5-1</f>
        <v>-0.20117518322436045</v>
      </c>
      <c r="I5" s="147">
        <f>E5/D5-1</f>
        <v>0.31199238086329673</v>
      </c>
      <c r="J5" s="150">
        <f>E5/E5</f>
        <v>1</v>
      </c>
    </row>
    <row r="6" spans="1:10" ht="15" customHeight="1" x14ac:dyDescent="0.2">
      <c r="A6" s="2"/>
      <c r="B6" s="35" t="s">
        <v>1</v>
      </c>
      <c r="C6" s="26">
        <f>'2023  '!C6</f>
        <v>6665255</v>
      </c>
      <c r="D6" s="26">
        <f>'2023  '!D6</f>
        <v>3902798</v>
      </c>
      <c r="E6" s="26">
        <f>'2023  '!E6</f>
        <v>5178589</v>
      </c>
      <c r="F6" s="26">
        <f>E6-C6</f>
        <v>-1486666</v>
      </c>
      <c r="G6" s="26">
        <f>E6-D6</f>
        <v>1275791</v>
      </c>
      <c r="H6" s="148">
        <f>E6/C6-1</f>
        <v>-0.22304713022982614</v>
      </c>
      <c r="I6" s="148">
        <f>E6/D6-1</f>
        <v>0.32689137382974987</v>
      </c>
      <c r="J6" s="151">
        <f>E6/E5</f>
        <v>0.83910806703027119</v>
      </c>
    </row>
    <row r="7" spans="1:10" ht="15" customHeight="1" x14ac:dyDescent="0.2">
      <c r="A7" s="2"/>
      <c r="B7" s="35" t="s">
        <v>55</v>
      </c>
      <c r="C7" s="26">
        <f>'2023  '!C66</f>
        <v>61638</v>
      </c>
      <c r="D7" s="26">
        <f>'2023  '!D66</f>
        <v>45386</v>
      </c>
      <c r="E7" s="26">
        <f>'2023  '!E66</f>
        <v>61536</v>
      </c>
      <c r="F7" s="26">
        <f t="shared" ref="F7:F10" si="0">E7-C7</f>
        <v>-102</v>
      </c>
      <c r="G7" s="26">
        <f t="shared" ref="G7:G10" si="1">E7-D7</f>
        <v>16150</v>
      </c>
      <c r="H7" s="148">
        <f t="shared" ref="H7:H10" si="2">E7/C7-1</f>
        <v>-1.6548233232746012E-3</v>
      </c>
      <c r="I7" s="148">
        <f t="shared" ref="I7:I10" si="3">E7/D7-1</f>
        <v>0.35583660159520547</v>
      </c>
      <c r="J7" s="151">
        <f>E7/E5</f>
        <v>9.9709310804110482E-3</v>
      </c>
    </row>
    <row r="8" spans="1:10" ht="24" x14ac:dyDescent="0.2">
      <c r="A8" s="2"/>
      <c r="B8" s="36" t="s">
        <v>199</v>
      </c>
      <c r="C8" s="26">
        <f>'2023  '!C114</f>
        <v>337672</v>
      </c>
      <c r="D8" s="26">
        <f>'2023  '!D114</f>
        <v>235712</v>
      </c>
      <c r="E8" s="26">
        <f>'2023  '!E114</f>
        <v>364764</v>
      </c>
      <c r="F8" s="26">
        <f t="shared" si="0"/>
        <v>27092</v>
      </c>
      <c r="G8" s="26">
        <f t="shared" si="1"/>
        <v>129052</v>
      </c>
      <c r="H8" s="148">
        <f t="shared" si="2"/>
        <v>8.0231704138927773E-2</v>
      </c>
      <c r="I8" s="148">
        <f>E8/D8-1</f>
        <v>0.54749864241107793</v>
      </c>
      <c r="J8" s="151">
        <f>E8/E5</f>
        <v>5.9104210618419389E-2</v>
      </c>
    </row>
    <row r="9" spans="1:10" ht="15" customHeight="1" x14ac:dyDescent="0.2">
      <c r="A9" s="2"/>
      <c r="B9" s="35" t="s">
        <v>205</v>
      </c>
      <c r="C9" s="26">
        <f>'2023  '!C175</f>
        <v>9383</v>
      </c>
      <c r="D9" s="26">
        <f>'2023  '!D175</f>
        <v>11287</v>
      </c>
      <c r="E9" s="26">
        <f>'2023  '!E175</f>
        <v>15005</v>
      </c>
      <c r="F9" s="26">
        <f t="shared" si="0"/>
        <v>5622</v>
      </c>
      <c r="G9" s="26">
        <f t="shared" si="1"/>
        <v>3718</v>
      </c>
      <c r="H9" s="148">
        <f t="shared" si="2"/>
        <v>0.59916870936800604</v>
      </c>
      <c r="I9" s="148">
        <f t="shared" si="3"/>
        <v>0.32940551076459634</v>
      </c>
      <c r="J9" s="151">
        <f>E9/E5</f>
        <v>2.4313218418741513E-3</v>
      </c>
    </row>
    <row r="10" spans="1:10" ht="15" customHeight="1" thickBot="1" x14ac:dyDescent="0.25">
      <c r="A10" s="2"/>
      <c r="B10" s="37" t="s">
        <v>204</v>
      </c>
      <c r="C10" s="27">
        <f>'2023  '!C160</f>
        <v>156190</v>
      </c>
      <c r="D10" s="27">
        <f>'2023  '!D160</f>
        <v>208341</v>
      </c>
      <c r="E10" s="27">
        <f>'2023  '!E160</f>
        <v>180000</v>
      </c>
      <c r="F10" s="27">
        <f t="shared" si="0"/>
        <v>23810</v>
      </c>
      <c r="G10" s="27">
        <f t="shared" si="1"/>
        <v>-28341</v>
      </c>
      <c r="H10" s="149">
        <f t="shared" si="2"/>
        <v>0.15244253793456686</v>
      </c>
      <c r="I10" s="149">
        <f t="shared" si="3"/>
        <v>-0.13603179402997967</v>
      </c>
      <c r="J10" s="152">
        <f>E10/E5</f>
        <v>2.9166140055804549E-2</v>
      </c>
    </row>
    <row r="11" spans="1:10" ht="15" customHeight="1" x14ac:dyDescent="0.2">
      <c r="B11" s="2"/>
      <c r="C11" s="2"/>
      <c r="E11" s="2"/>
      <c r="F11" s="2"/>
      <c r="G11" s="2"/>
      <c r="H11" s="2"/>
      <c r="I11" s="2"/>
    </row>
    <row r="14" spans="1:10" ht="15" customHeight="1" x14ac:dyDescent="0.2">
      <c r="B14" s="1" t="s">
        <v>210</v>
      </c>
    </row>
    <row r="15" spans="1:10" ht="15" customHeight="1" x14ac:dyDescent="0.2">
      <c r="B15" s="170"/>
      <c r="C15" s="170"/>
      <c r="D15" s="170"/>
      <c r="E15" s="170"/>
      <c r="F15" s="170"/>
      <c r="G15" s="170"/>
      <c r="H15" s="170"/>
      <c r="I15" s="170"/>
    </row>
    <row r="21" spans="4:9" ht="15" customHeight="1" x14ac:dyDescent="0.2">
      <c r="D21" s="3"/>
      <c r="E21" s="4"/>
      <c r="F21" s="4"/>
      <c r="G21" s="4"/>
      <c r="H21" s="4"/>
      <c r="I21" s="4"/>
    </row>
  </sheetData>
  <mergeCells count="2">
    <mergeCell ref="B15:I15"/>
    <mergeCell ref="B2:J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B2" sqref="B2:I2"/>
    </sheetView>
  </sheetViews>
  <sheetFormatPr defaultRowHeight="15" customHeight="1" x14ac:dyDescent="0.2"/>
  <cols>
    <col min="1" max="1" width="13.5703125" customWidth="1"/>
    <col min="2" max="2" width="40.7109375" customWidth="1"/>
    <col min="3" max="9" width="16.42578125" customWidth="1"/>
  </cols>
  <sheetData>
    <row r="1" spans="1:9" ht="23.25" customHeight="1" thickBot="1" x14ac:dyDescent="0.25"/>
    <row r="2" spans="1:9" ht="22.5" customHeight="1" thickBot="1" x14ac:dyDescent="0.25">
      <c r="B2" s="167" t="s">
        <v>252</v>
      </c>
      <c r="C2" s="168"/>
      <c r="D2" s="168"/>
      <c r="E2" s="168"/>
      <c r="F2" s="168"/>
      <c r="G2" s="168"/>
      <c r="H2" s="168"/>
      <c r="I2" s="169"/>
    </row>
    <row r="3" spans="1:9" ht="15" customHeight="1" thickBot="1" x14ac:dyDescent="0.25">
      <c r="B3" s="2"/>
      <c r="C3" s="2"/>
      <c r="D3" s="2"/>
      <c r="E3" s="2"/>
      <c r="F3" s="2"/>
      <c r="G3" s="2"/>
      <c r="H3" s="2"/>
      <c r="I3" s="2"/>
    </row>
    <row r="4" spans="1:9" ht="45" x14ac:dyDescent="0.2">
      <c r="A4" s="2"/>
      <c r="B4" s="84" t="s">
        <v>273</v>
      </c>
      <c r="C4" s="109">
        <v>2019</v>
      </c>
      <c r="D4" s="109">
        <v>2022</v>
      </c>
      <c r="E4" s="109">
        <v>2023</v>
      </c>
      <c r="F4" s="109" t="s">
        <v>269</v>
      </c>
      <c r="G4" s="109" t="s">
        <v>270</v>
      </c>
      <c r="H4" s="109" t="s">
        <v>271</v>
      </c>
      <c r="I4" s="110" t="s">
        <v>272</v>
      </c>
    </row>
    <row r="5" spans="1:9" ht="19.5" customHeight="1" x14ac:dyDescent="0.2">
      <c r="A5" s="2"/>
      <c r="B5" s="48" t="s">
        <v>221</v>
      </c>
      <c r="C5" s="49">
        <f>SUM(C6:C33)</f>
        <v>484996</v>
      </c>
      <c r="D5" s="49">
        <f>SUM(D6:D33)</f>
        <v>272916</v>
      </c>
      <c r="E5" s="49">
        <f>SUM(E6:E33)</f>
        <v>422227</v>
      </c>
      <c r="F5" s="49">
        <f>E5-C5</f>
        <v>-62769</v>
      </c>
      <c r="G5" s="49">
        <f>E5-D5</f>
        <v>149311</v>
      </c>
      <c r="H5" s="147">
        <f>E5/C5-1</f>
        <v>-0.12942168595204906</v>
      </c>
      <c r="I5" s="150">
        <f>E5/D5-1</f>
        <v>0.54709507687347014</v>
      </c>
    </row>
    <row r="6" spans="1:9" ht="15" customHeight="1" x14ac:dyDescent="0.2">
      <c r="B6" s="32" t="s">
        <v>60</v>
      </c>
      <c r="C6" s="17">
        <v>11962</v>
      </c>
      <c r="D6" s="17">
        <v>5376</v>
      </c>
      <c r="E6" s="17">
        <v>7943</v>
      </c>
      <c r="F6" s="17">
        <f t="shared" ref="F6:F33" si="0">E6-C6</f>
        <v>-4019</v>
      </c>
      <c r="G6" s="17">
        <f t="shared" ref="G6:G33" si="1">E6-D6</f>
        <v>2567</v>
      </c>
      <c r="H6" s="34">
        <f>E6/C6-1</f>
        <v>-0.33598060524995821</v>
      </c>
      <c r="I6" s="79">
        <f>E6/D6-1</f>
        <v>0.47749255952380953</v>
      </c>
    </row>
    <row r="7" spans="1:9" ht="15" customHeight="1" x14ac:dyDescent="0.2">
      <c r="B7" s="155" t="s">
        <v>44</v>
      </c>
      <c r="C7" s="17">
        <v>9247</v>
      </c>
      <c r="D7" s="17">
        <v>5847</v>
      </c>
      <c r="E7" s="17">
        <v>7583</v>
      </c>
      <c r="F7" s="17">
        <f t="shared" si="0"/>
        <v>-1664</v>
      </c>
      <c r="G7" s="17">
        <f t="shared" si="1"/>
        <v>1736</v>
      </c>
      <c r="H7" s="34">
        <f t="shared" ref="H7:H33" si="2">E7/C7-1</f>
        <v>-0.17995025413647669</v>
      </c>
      <c r="I7" s="79">
        <f t="shared" ref="I7:I33" si="3">E7/D7-1</f>
        <v>0.29690439541645297</v>
      </c>
    </row>
    <row r="8" spans="1:9" ht="15" customHeight="1" x14ac:dyDescent="0.2">
      <c r="B8" s="155" t="s">
        <v>6</v>
      </c>
      <c r="C8" s="17">
        <v>10916</v>
      </c>
      <c r="D8" s="17">
        <v>7223</v>
      </c>
      <c r="E8" s="17">
        <v>10399</v>
      </c>
      <c r="F8" s="17">
        <f t="shared" si="0"/>
        <v>-517</v>
      </c>
      <c r="G8" s="17">
        <f t="shared" si="1"/>
        <v>3176</v>
      </c>
      <c r="H8" s="34">
        <f t="shared" si="2"/>
        <v>-4.7361670941736933E-2</v>
      </c>
      <c r="I8" s="79">
        <f t="shared" si="3"/>
        <v>0.43970649314689192</v>
      </c>
    </row>
    <row r="9" spans="1:9" ht="15" customHeight="1" x14ac:dyDescent="0.2">
      <c r="B9" s="155" t="s">
        <v>29</v>
      </c>
      <c r="C9" s="17">
        <v>37478</v>
      </c>
      <c r="D9" s="17">
        <v>21407</v>
      </c>
      <c r="E9" s="17">
        <v>30732</v>
      </c>
      <c r="F9" s="17">
        <f t="shared" si="0"/>
        <v>-6746</v>
      </c>
      <c r="G9" s="17">
        <f t="shared" si="1"/>
        <v>9325</v>
      </c>
      <c r="H9" s="34">
        <f t="shared" si="2"/>
        <v>-0.17999893270718825</v>
      </c>
      <c r="I9" s="79">
        <f t="shared" si="3"/>
        <v>0.43560517587704961</v>
      </c>
    </row>
    <row r="10" spans="1:9" ht="15" customHeight="1" x14ac:dyDescent="0.2">
      <c r="B10" s="155" t="s">
        <v>46</v>
      </c>
      <c r="C10" s="17">
        <v>89051</v>
      </c>
      <c r="D10" s="17">
        <v>48548</v>
      </c>
      <c r="E10" s="17">
        <v>68824</v>
      </c>
      <c r="F10" s="17">
        <f t="shared" si="0"/>
        <v>-20227</v>
      </c>
      <c r="G10" s="17">
        <f t="shared" si="1"/>
        <v>20276</v>
      </c>
      <c r="H10" s="34">
        <f t="shared" si="2"/>
        <v>-0.22713950432898</v>
      </c>
      <c r="I10" s="79">
        <f t="shared" si="3"/>
        <v>0.41764851281206239</v>
      </c>
    </row>
    <row r="11" spans="1:9" ht="15" customHeight="1" x14ac:dyDescent="0.2">
      <c r="B11" s="155" t="s">
        <v>23</v>
      </c>
      <c r="C11" s="17">
        <v>6088</v>
      </c>
      <c r="D11" s="17">
        <v>3103</v>
      </c>
      <c r="E11" s="17">
        <v>4202</v>
      </c>
      <c r="F11" s="17">
        <f t="shared" si="0"/>
        <v>-1886</v>
      </c>
      <c r="G11" s="17">
        <f t="shared" si="1"/>
        <v>1099</v>
      </c>
      <c r="H11" s="34">
        <f t="shared" si="2"/>
        <v>-0.30978975032851508</v>
      </c>
      <c r="I11" s="79">
        <f t="shared" si="3"/>
        <v>0.35417338059941983</v>
      </c>
    </row>
    <row r="12" spans="1:9" ht="15" customHeight="1" x14ac:dyDescent="0.2">
      <c r="B12" s="155" t="s">
        <v>42</v>
      </c>
      <c r="C12" s="17">
        <v>13710</v>
      </c>
      <c r="D12" s="17">
        <v>7704</v>
      </c>
      <c r="E12" s="17">
        <v>12943</v>
      </c>
      <c r="F12" s="17">
        <f t="shared" si="0"/>
        <v>-767</v>
      </c>
      <c r="G12" s="17">
        <f t="shared" si="1"/>
        <v>5239</v>
      </c>
      <c r="H12" s="34">
        <f t="shared" si="2"/>
        <v>-5.5944566010211472E-2</v>
      </c>
      <c r="I12" s="79">
        <f t="shared" si="3"/>
        <v>0.68003634475597097</v>
      </c>
    </row>
    <row r="13" spans="1:9" ht="15" customHeight="1" x14ac:dyDescent="0.2">
      <c r="B13" s="155" t="s">
        <v>8</v>
      </c>
      <c r="C13" s="17">
        <v>12482</v>
      </c>
      <c r="D13" s="17">
        <v>9263</v>
      </c>
      <c r="E13" s="17">
        <v>10581</v>
      </c>
      <c r="F13" s="17">
        <f t="shared" si="0"/>
        <v>-1901</v>
      </c>
      <c r="G13" s="17">
        <f t="shared" si="1"/>
        <v>1318</v>
      </c>
      <c r="H13" s="34">
        <f t="shared" si="2"/>
        <v>-0.15229931100785132</v>
      </c>
      <c r="I13" s="79">
        <f t="shared" si="3"/>
        <v>0.14228651624743605</v>
      </c>
    </row>
    <row r="14" spans="1:9" ht="15" customHeight="1" x14ac:dyDescent="0.2">
      <c r="B14" s="155" t="s">
        <v>26</v>
      </c>
      <c r="C14" s="17">
        <v>4903</v>
      </c>
      <c r="D14" s="17">
        <v>2995</v>
      </c>
      <c r="E14" s="17">
        <v>3546</v>
      </c>
      <c r="F14" s="17">
        <f t="shared" si="0"/>
        <v>-1357</v>
      </c>
      <c r="G14" s="17">
        <f t="shared" si="1"/>
        <v>551</v>
      </c>
      <c r="H14" s="34">
        <f t="shared" si="2"/>
        <v>-0.27676932490312056</v>
      </c>
      <c r="I14" s="79">
        <f t="shared" si="3"/>
        <v>0.18397328881469122</v>
      </c>
    </row>
    <row r="15" spans="1:9" ht="15" customHeight="1" x14ac:dyDescent="0.2">
      <c r="B15" s="155" t="s">
        <v>36</v>
      </c>
      <c r="C15" s="17">
        <v>21424</v>
      </c>
      <c r="D15" s="17">
        <v>9269</v>
      </c>
      <c r="E15" s="17">
        <v>15961</v>
      </c>
      <c r="F15" s="17">
        <f t="shared" si="0"/>
        <v>-5463</v>
      </c>
      <c r="G15" s="17">
        <f t="shared" si="1"/>
        <v>6692</v>
      </c>
      <c r="H15" s="34">
        <f t="shared" si="2"/>
        <v>-0.25499439880507846</v>
      </c>
      <c r="I15" s="79">
        <f t="shared" si="3"/>
        <v>0.72197648074225906</v>
      </c>
    </row>
    <row r="16" spans="1:9" ht="15" customHeight="1" x14ac:dyDescent="0.2">
      <c r="B16" s="155" t="s">
        <v>52</v>
      </c>
      <c r="C16" s="17">
        <v>2262</v>
      </c>
      <c r="D16" s="17">
        <v>1628</v>
      </c>
      <c r="E16" s="17">
        <v>3430</v>
      </c>
      <c r="F16" s="17">
        <f t="shared" si="0"/>
        <v>1168</v>
      </c>
      <c r="G16" s="17">
        <f t="shared" si="1"/>
        <v>1802</v>
      </c>
      <c r="H16" s="34">
        <f t="shared" si="2"/>
        <v>0.51635720601237844</v>
      </c>
      <c r="I16" s="79">
        <f t="shared" si="3"/>
        <v>1.1068796068796067</v>
      </c>
    </row>
    <row r="17" spans="1:9" ht="15" customHeight="1" x14ac:dyDescent="0.2">
      <c r="B17" s="155" t="s">
        <v>12</v>
      </c>
      <c r="C17" s="17">
        <v>20514</v>
      </c>
      <c r="D17" s="17">
        <v>16496</v>
      </c>
      <c r="E17" s="17">
        <v>23139</v>
      </c>
      <c r="F17" s="17">
        <f t="shared" si="0"/>
        <v>2625</v>
      </c>
      <c r="G17" s="17">
        <f t="shared" si="1"/>
        <v>6643</v>
      </c>
      <c r="H17" s="34">
        <f t="shared" si="2"/>
        <v>0.1279613922199474</v>
      </c>
      <c r="I17" s="79">
        <f t="shared" si="3"/>
        <v>0.40270368574199811</v>
      </c>
    </row>
    <row r="18" spans="1:9" ht="15" customHeight="1" x14ac:dyDescent="0.2">
      <c r="B18" s="155" t="s">
        <v>257</v>
      </c>
      <c r="C18" s="17">
        <v>22381</v>
      </c>
      <c r="D18" s="17">
        <v>15467</v>
      </c>
      <c r="E18" s="17">
        <v>21763</v>
      </c>
      <c r="F18" s="17">
        <f t="shared" si="0"/>
        <v>-618</v>
      </c>
      <c r="G18" s="17">
        <f t="shared" si="1"/>
        <v>6296</v>
      </c>
      <c r="H18" s="34">
        <f t="shared" si="2"/>
        <v>-2.7612707207005927E-2</v>
      </c>
      <c r="I18" s="79">
        <f t="shared" si="3"/>
        <v>0.40706019266826154</v>
      </c>
    </row>
    <row r="19" spans="1:9" ht="15" customHeight="1" x14ac:dyDescent="0.2">
      <c r="B19" s="155" t="s">
        <v>48</v>
      </c>
      <c r="C19" s="17">
        <v>360</v>
      </c>
      <c r="D19" s="17">
        <v>286</v>
      </c>
      <c r="E19" s="17">
        <v>406</v>
      </c>
      <c r="F19" s="17">
        <f t="shared" si="0"/>
        <v>46</v>
      </c>
      <c r="G19" s="17">
        <f t="shared" si="1"/>
        <v>120</v>
      </c>
      <c r="H19" s="34">
        <f t="shared" si="2"/>
        <v>0.12777777777777777</v>
      </c>
      <c r="I19" s="79">
        <f t="shared" si="3"/>
        <v>0.41958041958041958</v>
      </c>
    </row>
    <row r="20" spans="1:9" ht="15" customHeight="1" x14ac:dyDescent="0.2">
      <c r="B20" s="155" t="s">
        <v>37</v>
      </c>
      <c r="C20" s="17">
        <v>520</v>
      </c>
      <c r="D20" s="17">
        <v>273</v>
      </c>
      <c r="E20" s="17">
        <v>610</v>
      </c>
      <c r="F20" s="17">
        <f t="shared" si="0"/>
        <v>90</v>
      </c>
      <c r="G20" s="17">
        <f t="shared" si="1"/>
        <v>337</v>
      </c>
      <c r="H20" s="34">
        <f t="shared" si="2"/>
        <v>0.17307692307692313</v>
      </c>
      <c r="I20" s="79">
        <f t="shared" si="3"/>
        <v>1.2344322344322345</v>
      </c>
    </row>
    <row r="21" spans="1:9" ht="15" customHeight="1" x14ac:dyDescent="0.2">
      <c r="B21" s="155" t="s">
        <v>49</v>
      </c>
      <c r="C21" s="17">
        <v>22908</v>
      </c>
      <c r="D21" s="17">
        <v>11379</v>
      </c>
      <c r="E21" s="17">
        <v>14802</v>
      </c>
      <c r="F21" s="17">
        <f t="shared" si="0"/>
        <v>-8106</v>
      </c>
      <c r="G21" s="17">
        <f t="shared" si="1"/>
        <v>3423</v>
      </c>
      <c r="H21" s="34">
        <f t="shared" si="2"/>
        <v>-0.35385018334206386</v>
      </c>
      <c r="I21" s="79">
        <f t="shared" si="3"/>
        <v>0.30081729501713683</v>
      </c>
    </row>
    <row r="22" spans="1:9" ht="15" customHeight="1" x14ac:dyDescent="0.2">
      <c r="B22" s="155" t="s">
        <v>14</v>
      </c>
      <c r="C22" s="17">
        <v>88300</v>
      </c>
      <c r="D22" s="17">
        <v>41917</v>
      </c>
      <c r="E22" s="17">
        <v>91210</v>
      </c>
      <c r="F22" s="17">
        <f t="shared" si="0"/>
        <v>2910</v>
      </c>
      <c r="G22" s="17">
        <f t="shared" si="1"/>
        <v>49293</v>
      </c>
      <c r="H22" s="34">
        <f t="shared" si="2"/>
        <v>3.2955832389580886E-2</v>
      </c>
      <c r="I22" s="79">
        <f t="shared" si="3"/>
        <v>1.1759667915165686</v>
      </c>
    </row>
    <row r="23" spans="1:9" ht="15" customHeight="1" x14ac:dyDescent="0.2">
      <c r="A23" s="119"/>
      <c r="B23" s="32" t="s">
        <v>39</v>
      </c>
      <c r="C23" s="17">
        <v>3988</v>
      </c>
      <c r="D23" s="17">
        <v>2257</v>
      </c>
      <c r="E23" s="17">
        <v>3383</v>
      </c>
      <c r="F23" s="17">
        <f t="shared" si="0"/>
        <v>-605</v>
      </c>
      <c r="G23" s="17">
        <f t="shared" si="1"/>
        <v>1126</v>
      </c>
      <c r="H23" s="34">
        <f t="shared" si="2"/>
        <v>-0.15170511534603814</v>
      </c>
      <c r="I23" s="79">
        <f t="shared" si="3"/>
        <v>0.49889233495790863</v>
      </c>
    </row>
    <row r="24" spans="1:9" s="119" customFormat="1" ht="15" customHeight="1" x14ac:dyDescent="0.2">
      <c r="A24"/>
      <c r="B24" s="155" t="s">
        <v>15</v>
      </c>
      <c r="C24" s="163">
        <v>6815</v>
      </c>
      <c r="D24" s="163">
        <v>4157</v>
      </c>
      <c r="E24" s="163">
        <v>6545</v>
      </c>
      <c r="F24" s="163">
        <f t="shared" si="0"/>
        <v>-270</v>
      </c>
      <c r="G24" s="163">
        <f t="shared" si="1"/>
        <v>2388</v>
      </c>
      <c r="H24" s="128">
        <f t="shared" si="2"/>
        <v>-3.9618488628026416E-2</v>
      </c>
      <c r="I24" s="129">
        <f t="shared" si="3"/>
        <v>0.57445273033437583</v>
      </c>
    </row>
    <row r="25" spans="1:9" ht="15" customHeight="1" x14ac:dyDescent="0.2">
      <c r="B25" s="32" t="s">
        <v>34</v>
      </c>
      <c r="C25" s="17">
        <v>21150</v>
      </c>
      <c r="D25" s="17">
        <v>14890</v>
      </c>
      <c r="E25" s="17">
        <v>22716</v>
      </c>
      <c r="F25" s="17">
        <f t="shared" si="0"/>
        <v>1566</v>
      </c>
      <c r="G25" s="17">
        <f t="shared" si="1"/>
        <v>7826</v>
      </c>
      <c r="H25" s="34">
        <f t="shared" si="2"/>
        <v>7.4042553191489446E-2</v>
      </c>
      <c r="I25" s="79">
        <f t="shared" si="3"/>
        <v>0.52558764271323044</v>
      </c>
    </row>
    <row r="26" spans="1:9" ht="15" customHeight="1" x14ac:dyDescent="0.2">
      <c r="B26" s="32" t="s">
        <v>45</v>
      </c>
      <c r="C26" s="17">
        <v>27952</v>
      </c>
      <c r="D26" s="17">
        <v>18060</v>
      </c>
      <c r="E26" s="17">
        <v>23555</v>
      </c>
      <c r="F26" s="17">
        <f t="shared" si="0"/>
        <v>-4397</v>
      </c>
      <c r="G26" s="17">
        <f t="shared" si="1"/>
        <v>5495</v>
      </c>
      <c r="H26" s="34">
        <f t="shared" si="2"/>
        <v>-0.15730538065254718</v>
      </c>
      <c r="I26" s="79">
        <f t="shared" si="3"/>
        <v>0.30426356589147296</v>
      </c>
    </row>
    <row r="27" spans="1:9" ht="15" customHeight="1" x14ac:dyDescent="0.2">
      <c r="B27" s="32" t="s">
        <v>17</v>
      </c>
      <c r="C27" s="17">
        <v>6689</v>
      </c>
      <c r="D27" s="17">
        <v>3508</v>
      </c>
      <c r="E27" s="17">
        <v>4812</v>
      </c>
      <c r="F27" s="17">
        <f t="shared" si="0"/>
        <v>-1877</v>
      </c>
      <c r="G27" s="17">
        <f t="shared" si="1"/>
        <v>1304</v>
      </c>
      <c r="H27" s="34">
        <f t="shared" si="2"/>
        <v>-0.28060995664523847</v>
      </c>
      <c r="I27" s="79">
        <f t="shared" si="3"/>
        <v>0.37172177879133406</v>
      </c>
    </row>
    <row r="28" spans="1:9" ht="15" customHeight="1" x14ac:dyDescent="0.2">
      <c r="B28" s="32" t="s">
        <v>41</v>
      </c>
      <c r="C28" s="17">
        <v>3335</v>
      </c>
      <c r="D28" s="17">
        <v>1695</v>
      </c>
      <c r="E28" s="17">
        <v>2465</v>
      </c>
      <c r="F28" s="17">
        <f t="shared" si="0"/>
        <v>-870</v>
      </c>
      <c r="G28" s="17">
        <f t="shared" si="1"/>
        <v>770</v>
      </c>
      <c r="H28" s="34">
        <f t="shared" si="2"/>
        <v>-0.26086956521739135</v>
      </c>
      <c r="I28" s="79">
        <f t="shared" si="3"/>
        <v>0.45427728613569318</v>
      </c>
    </row>
    <row r="29" spans="1:9" ht="15" customHeight="1" x14ac:dyDescent="0.2">
      <c r="B29" s="32" t="s">
        <v>9</v>
      </c>
      <c r="C29" s="17">
        <v>7778</v>
      </c>
      <c r="D29" s="17">
        <v>4032</v>
      </c>
      <c r="E29" s="17">
        <v>6658</v>
      </c>
      <c r="F29" s="17">
        <f t="shared" si="0"/>
        <v>-1120</v>
      </c>
      <c r="G29" s="17">
        <f t="shared" si="1"/>
        <v>2626</v>
      </c>
      <c r="H29" s="34">
        <f t="shared" si="2"/>
        <v>-0.14399588583183343</v>
      </c>
      <c r="I29" s="79">
        <f t="shared" si="3"/>
        <v>0.65128968253968256</v>
      </c>
    </row>
    <row r="30" spans="1:9" ht="15" customHeight="1" x14ac:dyDescent="0.2">
      <c r="B30" s="32" t="s">
        <v>24</v>
      </c>
      <c r="C30" s="17">
        <v>5100</v>
      </c>
      <c r="D30" s="17">
        <v>2154</v>
      </c>
      <c r="E30" s="17">
        <v>3242</v>
      </c>
      <c r="F30" s="17">
        <f t="shared" si="0"/>
        <v>-1858</v>
      </c>
      <c r="G30" s="17">
        <f t="shared" si="1"/>
        <v>1088</v>
      </c>
      <c r="H30" s="34">
        <f t="shared" si="2"/>
        <v>-0.36431372549019603</v>
      </c>
      <c r="I30" s="79">
        <f t="shared" si="3"/>
        <v>0.50510677808727955</v>
      </c>
    </row>
    <row r="31" spans="1:9" ht="15" customHeight="1" x14ac:dyDescent="0.2">
      <c r="B31" s="32" t="s">
        <v>28</v>
      </c>
      <c r="C31" s="17">
        <v>9654</v>
      </c>
      <c r="D31" s="17">
        <v>4345</v>
      </c>
      <c r="E31" s="17">
        <v>5566</v>
      </c>
      <c r="F31" s="17">
        <f t="shared" si="0"/>
        <v>-4088</v>
      </c>
      <c r="G31" s="17">
        <f t="shared" si="1"/>
        <v>1221</v>
      </c>
      <c r="H31" s="34">
        <f t="shared" si="2"/>
        <v>-0.42345141910089079</v>
      </c>
      <c r="I31" s="79">
        <f t="shared" si="3"/>
        <v>0.28101265822784804</v>
      </c>
    </row>
    <row r="32" spans="1:9" ht="15" customHeight="1" x14ac:dyDescent="0.2">
      <c r="B32" s="32" t="s">
        <v>7</v>
      </c>
      <c r="C32" s="17">
        <v>16018</v>
      </c>
      <c r="D32" s="17">
        <v>8681</v>
      </c>
      <c r="E32" s="17">
        <v>13819</v>
      </c>
      <c r="F32" s="17">
        <f t="shared" si="0"/>
        <v>-2199</v>
      </c>
      <c r="G32" s="17">
        <f t="shared" si="1"/>
        <v>5138</v>
      </c>
      <c r="H32" s="34">
        <f t="shared" si="2"/>
        <v>-0.13728305656136841</v>
      </c>
      <c r="I32" s="79">
        <f t="shared" si="3"/>
        <v>0.5918672963944247</v>
      </c>
    </row>
    <row r="33" spans="2:9" ht="15" customHeight="1" thickBot="1" x14ac:dyDescent="0.25">
      <c r="B33" s="33" t="s">
        <v>33</v>
      </c>
      <c r="C33" s="19">
        <v>2011</v>
      </c>
      <c r="D33" s="19">
        <v>956</v>
      </c>
      <c r="E33" s="19">
        <v>1392</v>
      </c>
      <c r="F33" s="19">
        <f t="shared" si="0"/>
        <v>-619</v>
      </c>
      <c r="G33" s="19">
        <f t="shared" si="1"/>
        <v>436</v>
      </c>
      <c r="H33" s="80">
        <f t="shared" si="2"/>
        <v>-0.30780706116360024</v>
      </c>
      <c r="I33" s="81">
        <f t="shared" si="3"/>
        <v>0.45606694560669458</v>
      </c>
    </row>
    <row r="37" spans="2:9" ht="15" customHeight="1" x14ac:dyDescent="0.2">
      <c r="B37" s="38" t="s">
        <v>210</v>
      </c>
    </row>
  </sheetData>
  <mergeCells count="1">
    <mergeCell ref="B2:I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2" sqref="B2:J2"/>
    </sheetView>
  </sheetViews>
  <sheetFormatPr defaultRowHeight="12.75" x14ac:dyDescent="0.2"/>
  <cols>
    <col min="1" max="1" width="5.140625" customWidth="1"/>
    <col min="2" max="2" width="27.5703125" customWidth="1"/>
    <col min="3" max="5" width="16.28515625" customWidth="1"/>
    <col min="6" max="10" width="15.42578125" customWidth="1"/>
  </cols>
  <sheetData>
    <row r="1" spans="1:10" ht="18" customHeight="1" thickBot="1" x14ac:dyDescent="0.25"/>
    <row r="2" spans="1:10" ht="22.5" customHeight="1" thickBot="1" x14ac:dyDescent="0.3">
      <c r="A2" s="25"/>
      <c r="B2" s="172" t="s">
        <v>252</v>
      </c>
      <c r="C2" s="173"/>
      <c r="D2" s="173"/>
      <c r="E2" s="173"/>
      <c r="F2" s="173"/>
      <c r="G2" s="173"/>
      <c r="H2" s="173"/>
      <c r="I2" s="173"/>
      <c r="J2" s="174"/>
    </row>
    <row r="3" spans="1:10" ht="13.5" thickBot="1" x14ac:dyDescent="0.25"/>
    <row r="4" spans="1:10" ht="32.25" customHeight="1" x14ac:dyDescent="0.2">
      <c r="B4" s="47" t="s">
        <v>215</v>
      </c>
      <c r="C4" s="109">
        <v>2019</v>
      </c>
      <c r="D4" s="109">
        <v>2022</v>
      </c>
      <c r="E4" s="109">
        <v>2023</v>
      </c>
      <c r="F4" s="109" t="s">
        <v>269</v>
      </c>
      <c r="G4" s="109" t="s">
        <v>270</v>
      </c>
      <c r="H4" s="109" t="s">
        <v>271</v>
      </c>
      <c r="I4" s="109" t="s">
        <v>272</v>
      </c>
      <c r="J4" s="110" t="s">
        <v>224</v>
      </c>
    </row>
    <row r="5" spans="1:10" ht="17.25" customHeight="1" x14ac:dyDescent="0.2">
      <c r="B5" s="22" t="s">
        <v>217</v>
      </c>
      <c r="C5" s="17">
        <v>5775983</v>
      </c>
      <c r="D5" s="17">
        <v>3123238</v>
      </c>
      <c r="E5" s="17">
        <v>4195723</v>
      </c>
      <c r="F5" s="17">
        <f>E5-C5</f>
        <v>-1580260</v>
      </c>
      <c r="G5" s="115">
        <f>E5-D5</f>
        <v>1072485</v>
      </c>
      <c r="H5" s="153">
        <f>E5/C5-1</f>
        <v>-0.27359152545982213</v>
      </c>
      <c r="I5" s="30">
        <f>E5/D5-1</f>
        <v>0.34338881635021101</v>
      </c>
      <c r="J5" s="82">
        <f>E5/'2023  '!E4</f>
        <v>0.67985024807422456</v>
      </c>
    </row>
    <row r="6" spans="1:10" ht="16.5" customHeight="1" x14ac:dyDescent="0.2">
      <c r="B6" s="23" t="s">
        <v>216</v>
      </c>
      <c r="C6" s="17">
        <v>1829341</v>
      </c>
      <c r="D6" s="17">
        <v>1536316</v>
      </c>
      <c r="E6" s="17">
        <v>1921872</v>
      </c>
      <c r="F6" s="17">
        <f t="shared" ref="F6:F8" si="0">E6-C6</f>
        <v>92531</v>
      </c>
      <c r="G6" s="115">
        <f t="shared" ref="G6:G8" si="1">E6-D6</f>
        <v>385556</v>
      </c>
      <c r="H6" s="153">
        <f t="shared" ref="H6:H8" si="2">E6/C6-1</f>
        <v>5.0581602883223997E-2</v>
      </c>
      <c r="I6" s="30">
        <f t="shared" ref="I6:I7" si="3">E6/D6-1</f>
        <v>0.25096139075554769</v>
      </c>
      <c r="J6" s="82">
        <f>E6/'2023  '!E4</f>
        <v>0.31140882178516222</v>
      </c>
    </row>
    <row r="7" spans="1:10" x14ac:dyDescent="0.2">
      <c r="B7" s="23" t="s">
        <v>218</v>
      </c>
      <c r="C7" s="17">
        <v>79902</v>
      </c>
      <c r="D7" s="17">
        <v>26355</v>
      </c>
      <c r="E7" s="17">
        <v>25221</v>
      </c>
      <c r="F7" s="17">
        <f t="shared" si="0"/>
        <v>-54681</v>
      </c>
      <c r="G7" s="115">
        <f t="shared" si="1"/>
        <v>-1134</v>
      </c>
      <c r="H7" s="153">
        <f t="shared" si="2"/>
        <v>-0.684350829766464</v>
      </c>
      <c r="I7" s="30">
        <f t="shared" si="3"/>
        <v>-4.302788844621519E-2</v>
      </c>
      <c r="J7" s="82">
        <f>E7/'2023  '!E4</f>
        <v>4.0866623241524805E-3</v>
      </c>
    </row>
    <row r="8" spans="1:10" ht="17.25" customHeight="1" thickBot="1" x14ac:dyDescent="0.25">
      <c r="B8" s="24" t="s">
        <v>219</v>
      </c>
      <c r="C8" s="19">
        <v>40548</v>
      </c>
      <c r="D8" s="19">
        <v>18036</v>
      </c>
      <c r="E8" s="19">
        <v>28724</v>
      </c>
      <c r="F8" s="19">
        <f t="shared" si="0"/>
        <v>-11824</v>
      </c>
      <c r="G8" s="116">
        <f t="shared" si="1"/>
        <v>10688</v>
      </c>
      <c r="H8" s="154">
        <f t="shared" si="2"/>
        <v>-0.29160501134457928</v>
      </c>
      <c r="I8" s="31">
        <f>E8/D8-1</f>
        <v>0.59259259259259256</v>
      </c>
      <c r="J8" s="83">
        <f>E8/'2023  '!E4</f>
        <v>4.6542678164607212E-3</v>
      </c>
    </row>
    <row r="12" spans="1:10" x14ac:dyDescent="0.2">
      <c r="B12" s="38" t="s">
        <v>210</v>
      </c>
    </row>
    <row r="13" spans="1:10" x14ac:dyDescent="0.2">
      <c r="B13" s="171"/>
      <c r="C13" s="171"/>
      <c r="D13" s="171"/>
      <c r="E13" s="171"/>
      <c r="F13" s="171"/>
      <c r="G13" s="171"/>
      <c r="H13" s="171"/>
      <c r="I13" s="171"/>
    </row>
  </sheetData>
  <mergeCells count="2">
    <mergeCell ref="B13:I13"/>
    <mergeCell ref="B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workbookViewId="0">
      <selection activeCell="B2" sqref="B2:J2"/>
    </sheetView>
  </sheetViews>
  <sheetFormatPr defaultRowHeight="12.75" x14ac:dyDescent="0.2"/>
  <cols>
    <col min="1" max="1" width="7.28515625" customWidth="1"/>
    <col min="2" max="2" width="27.7109375" customWidth="1"/>
    <col min="3" max="10" width="16.140625" customWidth="1"/>
  </cols>
  <sheetData>
    <row r="1" spans="2:10" ht="21.75" customHeight="1" thickBot="1" x14ac:dyDescent="0.25"/>
    <row r="2" spans="2:10" ht="22.5" customHeight="1" thickBot="1" x14ac:dyDescent="0.25">
      <c r="B2" s="172" t="s">
        <v>252</v>
      </c>
      <c r="C2" s="173"/>
      <c r="D2" s="173"/>
      <c r="E2" s="173"/>
      <c r="F2" s="173"/>
      <c r="G2" s="173"/>
      <c r="H2" s="173"/>
      <c r="I2" s="173"/>
      <c r="J2" s="174"/>
    </row>
    <row r="3" spans="2:10" ht="13.5" thickBot="1" x14ac:dyDescent="0.25"/>
    <row r="4" spans="2:10" ht="36.75" customHeight="1" x14ac:dyDescent="0.2">
      <c r="B4" s="106" t="s">
        <v>220</v>
      </c>
      <c r="C4" s="109">
        <v>2019</v>
      </c>
      <c r="D4" s="109">
        <v>2022</v>
      </c>
      <c r="E4" s="109">
        <v>2023</v>
      </c>
      <c r="F4" s="109" t="s">
        <v>269</v>
      </c>
      <c r="G4" s="109" t="s">
        <v>270</v>
      </c>
      <c r="H4" s="109" t="s">
        <v>271</v>
      </c>
      <c r="I4" s="109" t="s">
        <v>272</v>
      </c>
      <c r="J4" s="46" t="s">
        <v>224</v>
      </c>
    </row>
    <row r="5" spans="2:10" x14ac:dyDescent="0.2">
      <c r="B5" s="32" t="s">
        <v>274</v>
      </c>
      <c r="C5" s="17">
        <v>1355489</v>
      </c>
      <c r="D5" s="17">
        <v>1059151</v>
      </c>
      <c r="E5" s="17">
        <v>1449194</v>
      </c>
      <c r="F5" s="17">
        <f>E5-C5</f>
        <v>93705</v>
      </c>
      <c r="G5" s="115">
        <f>E5-D5</f>
        <v>390043</v>
      </c>
      <c r="H5" s="153">
        <f>E5/C5-1</f>
        <v>6.9130033515580003E-2</v>
      </c>
      <c r="I5" s="30">
        <f>E5/D5-1</f>
        <v>0.36826004979459959</v>
      </c>
      <c r="J5" s="28">
        <f>E5/'2023  '!E$4</f>
        <v>0.2348188620668423</v>
      </c>
    </row>
    <row r="6" spans="2:10" x14ac:dyDescent="0.2">
      <c r="B6" s="32" t="s">
        <v>275</v>
      </c>
      <c r="C6" s="16">
        <v>1355626</v>
      </c>
      <c r="D6" s="16">
        <v>1040729</v>
      </c>
      <c r="E6" s="17">
        <v>1230888</v>
      </c>
      <c r="F6" s="17">
        <f t="shared" ref="F6:F25" si="0">E6-C6</f>
        <v>-124738</v>
      </c>
      <c r="G6" s="115">
        <f t="shared" ref="G6:G25" si="1">E6-D6</f>
        <v>190159</v>
      </c>
      <c r="H6" s="153">
        <f t="shared" ref="H6:H25" si="2">E6/C6-1</f>
        <v>-9.2015054299637189E-2</v>
      </c>
      <c r="I6" s="30">
        <f t="shared" ref="I6:I23" si="3">E6/D6-1</f>
        <v>0.18271711463791251</v>
      </c>
      <c r="J6" s="28">
        <f>E6/'2023  '!E$4</f>
        <v>0.19944584333893972</v>
      </c>
    </row>
    <row r="7" spans="2:10" x14ac:dyDescent="0.2">
      <c r="B7" s="32" t="s">
        <v>276</v>
      </c>
      <c r="C7" s="16">
        <v>1256631</v>
      </c>
      <c r="D7" s="16">
        <v>844115</v>
      </c>
      <c r="E7" s="17">
        <v>1186953</v>
      </c>
      <c r="F7" s="17">
        <f t="shared" si="0"/>
        <v>-69678</v>
      </c>
      <c r="G7" s="115">
        <f t="shared" si="1"/>
        <v>342838</v>
      </c>
      <c r="H7" s="153">
        <f t="shared" si="2"/>
        <v>-5.5448258080534329E-2</v>
      </c>
      <c r="I7" s="30">
        <f t="shared" si="3"/>
        <v>0.40615082068201613</v>
      </c>
      <c r="J7" s="28">
        <f>E7/'2023  '!E$4</f>
        <v>0.19232687465365209</v>
      </c>
    </row>
    <row r="8" spans="2:10" x14ac:dyDescent="0.2">
      <c r="B8" s="32" t="s">
        <v>277</v>
      </c>
      <c r="C8" s="16">
        <v>1211590</v>
      </c>
      <c r="D8" s="16">
        <v>704560</v>
      </c>
      <c r="E8" s="17">
        <v>901833</v>
      </c>
      <c r="F8" s="17">
        <f t="shared" si="0"/>
        <v>-309757</v>
      </c>
      <c r="G8" s="115">
        <f t="shared" si="1"/>
        <v>197273</v>
      </c>
      <c r="H8" s="153">
        <f t="shared" si="2"/>
        <v>-0.25566156868247514</v>
      </c>
      <c r="I8" s="30">
        <f t="shared" si="3"/>
        <v>0.27999460656296127</v>
      </c>
      <c r="J8" s="28">
        <f>E8/'2023  '!E$4</f>
        <v>0.14612770880525769</v>
      </c>
    </row>
    <row r="9" spans="2:10" x14ac:dyDescent="0.2">
      <c r="B9" s="32" t="s">
        <v>278</v>
      </c>
      <c r="C9" s="16">
        <v>215556</v>
      </c>
      <c r="D9" s="16">
        <v>231566</v>
      </c>
      <c r="E9" s="17">
        <v>436902</v>
      </c>
      <c r="F9" s="17">
        <f t="shared" si="0"/>
        <v>221346</v>
      </c>
      <c r="G9" s="115">
        <f t="shared" si="1"/>
        <v>205336</v>
      </c>
      <c r="H9" s="153">
        <f t="shared" si="2"/>
        <v>1.0268607693592386</v>
      </c>
      <c r="I9" s="30">
        <f t="shared" si="3"/>
        <v>0.88672775796101333</v>
      </c>
      <c r="J9" s="28">
        <f>E9/'2023  '!E$4</f>
        <v>7.0793027348117321E-2</v>
      </c>
    </row>
    <row r="10" spans="2:10" x14ac:dyDescent="0.2">
      <c r="B10" s="32" t="s">
        <v>279</v>
      </c>
      <c r="C10" s="16">
        <v>258159</v>
      </c>
      <c r="D10" s="16">
        <v>264021</v>
      </c>
      <c r="E10" s="17">
        <v>254082</v>
      </c>
      <c r="F10" s="17">
        <f t="shared" si="0"/>
        <v>-4077</v>
      </c>
      <c r="G10" s="115">
        <f t="shared" si="1"/>
        <v>-9939</v>
      </c>
      <c r="H10" s="153">
        <f t="shared" si="2"/>
        <v>-1.5792592936910932E-2</v>
      </c>
      <c r="I10" s="30">
        <f t="shared" si="3"/>
        <v>-3.7644732805345082E-2</v>
      </c>
      <c r="J10" s="28">
        <f>E10/'2023  '!E$4</f>
        <v>4.1169951098105173E-2</v>
      </c>
    </row>
    <row r="11" spans="2:10" x14ac:dyDescent="0.2">
      <c r="B11" s="32" t="s">
        <v>281</v>
      </c>
      <c r="C11" s="16">
        <v>167157</v>
      </c>
      <c r="D11" s="16">
        <v>118367</v>
      </c>
      <c r="E11" s="17">
        <v>163476</v>
      </c>
      <c r="F11" s="17">
        <f t="shared" si="0"/>
        <v>-3681</v>
      </c>
      <c r="G11" s="115">
        <f t="shared" si="1"/>
        <v>45109</v>
      </c>
      <c r="H11" s="153">
        <f t="shared" si="2"/>
        <v>-2.2021213589619393E-2</v>
      </c>
      <c r="I11" s="30">
        <f t="shared" si="3"/>
        <v>0.38109439286287561</v>
      </c>
      <c r="J11" s="28">
        <f>E11/'2023  '!E$4</f>
        <v>2.6488688398681692E-2</v>
      </c>
    </row>
    <row r="12" spans="2:10" x14ac:dyDescent="0.2">
      <c r="B12" s="32" t="s">
        <v>280</v>
      </c>
      <c r="C12" s="16">
        <v>1235802</v>
      </c>
      <c r="D12" s="16">
        <v>147873</v>
      </c>
      <c r="E12" s="17">
        <v>149917</v>
      </c>
      <c r="F12" s="17">
        <f t="shared" si="0"/>
        <v>-1085885</v>
      </c>
      <c r="G12" s="115">
        <f t="shared" si="1"/>
        <v>2044</v>
      </c>
      <c r="H12" s="153">
        <f t="shared" si="2"/>
        <v>-0.87868849540622207</v>
      </c>
      <c r="I12" s="30">
        <f t="shared" si="3"/>
        <v>1.3822672157865146E-2</v>
      </c>
      <c r="J12" s="28">
        <f>E12/'2023  '!E$4</f>
        <v>2.4291667881922503E-2</v>
      </c>
    </row>
    <row r="13" spans="2:10" x14ac:dyDescent="0.2">
      <c r="B13" s="32" t="s">
        <v>282</v>
      </c>
      <c r="C13" s="16">
        <v>97911</v>
      </c>
      <c r="D13" s="16">
        <v>126707</v>
      </c>
      <c r="E13" s="17">
        <v>143686</v>
      </c>
      <c r="F13" s="17">
        <f t="shared" si="0"/>
        <v>45775</v>
      </c>
      <c r="G13" s="115">
        <f t="shared" si="1"/>
        <v>16979</v>
      </c>
      <c r="H13" s="153">
        <f t="shared" si="2"/>
        <v>0.46751641797142307</v>
      </c>
      <c r="I13" s="30">
        <f t="shared" si="3"/>
        <v>0.13400206776263346</v>
      </c>
      <c r="J13" s="28">
        <f>E13/'2023  '!E$4</f>
        <v>2.3282033333657401E-2</v>
      </c>
    </row>
    <row r="14" spans="2:10" x14ac:dyDescent="0.2">
      <c r="B14" s="32" t="s">
        <v>283</v>
      </c>
      <c r="C14" s="16">
        <v>92089</v>
      </c>
      <c r="D14" s="16">
        <v>39121</v>
      </c>
      <c r="E14" s="17">
        <v>79035</v>
      </c>
      <c r="F14" s="17">
        <f t="shared" si="0"/>
        <v>-13054</v>
      </c>
      <c r="G14" s="115">
        <f t="shared" si="1"/>
        <v>39914</v>
      </c>
      <c r="H14" s="153">
        <f t="shared" si="2"/>
        <v>-0.14175417259390377</v>
      </c>
      <c r="I14" s="30">
        <f t="shared" si="3"/>
        <v>1.0202704429845864</v>
      </c>
      <c r="J14" s="28">
        <f>E14/'2023  '!E$4</f>
        <v>1.2806365996169513E-2</v>
      </c>
    </row>
    <row r="15" spans="2:10" x14ac:dyDescent="0.2">
      <c r="B15" s="32" t="s">
        <v>284</v>
      </c>
      <c r="C15" s="16">
        <v>69835</v>
      </c>
      <c r="D15" s="16">
        <v>42374</v>
      </c>
      <c r="E15" s="17">
        <v>64076</v>
      </c>
      <c r="F15" s="17">
        <f t="shared" si="0"/>
        <v>-5759</v>
      </c>
      <c r="G15" s="115">
        <f t="shared" si="1"/>
        <v>21702</v>
      </c>
      <c r="H15" s="153">
        <f t="shared" si="2"/>
        <v>-8.2465812271783512E-2</v>
      </c>
      <c r="I15" s="30">
        <f t="shared" si="3"/>
        <v>0.51215367914287069</v>
      </c>
      <c r="J15" s="28">
        <f>E15/'2023  '!E$4</f>
        <v>1.0382497723420734E-2</v>
      </c>
    </row>
    <row r="16" spans="2:10" x14ac:dyDescent="0.2">
      <c r="B16" s="32" t="s">
        <v>285</v>
      </c>
      <c r="C16" s="16">
        <v>219626</v>
      </c>
      <c r="D16" s="16">
        <v>40886</v>
      </c>
      <c r="E16" s="17">
        <v>57490</v>
      </c>
      <c r="F16" s="17">
        <f t="shared" si="0"/>
        <v>-162136</v>
      </c>
      <c r="G16" s="115">
        <f t="shared" si="1"/>
        <v>16604</v>
      </c>
      <c r="H16" s="153">
        <f t="shared" si="2"/>
        <v>-0.73823682077713926</v>
      </c>
      <c r="I16" s="30">
        <f t="shared" si="3"/>
        <v>0.40610477914200449</v>
      </c>
      <c r="J16" s="28">
        <f>E16/'2023  '!E$4</f>
        <v>9.31534106560113E-3</v>
      </c>
    </row>
    <row r="17" spans="2:10" x14ac:dyDescent="0.2">
      <c r="B17" s="32" t="s">
        <v>286</v>
      </c>
      <c r="C17" s="16">
        <v>32652</v>
      </c>
      <c r="D17" s="16">
        <v>24172</v>
      </c>
      <c r="E17" s="17">
        <v>23855</v>
      </c>
      <c r="F17" s="17">
        <f t="shared" si="0"/>
        <v>-8797</v>
      </c>
      <c r="G17" s="115">
        <f t="shared" si="1"/>
        <v>-317</v>
      </c>
      <c r="H17" s="153">
        <f t="shared" si="2"/>
        <v>-0.26941688104863404</v>
      </c>
      <c r="I17" s="30">
        <f t="shared" si="3"/>
        <v>-1.3114347178553754E-2</v>
      </c>
      <c r="J17" s="28">
        <f>E17/'2023  '!E$4</f>
        <v>3.8653237279512084E-3</v>
      </c>
    </row>
    <row r="18" spans="2:10" x14ac:dyDescent="0.2">
      <c r="B18" s="32" t="s">
        <v>287</v>
      </c>
      <c r="C18" s="16">
        <v>19362</v>
      </c>
      <c r="D18" s="16">
        <v>9006</v>
      </c>
      <c r="E18" s="17">
        <v>13709</v>
      </c>
      <c r="F18" s="17">
        <f t="shared" si="0"/>
        <v>-5653</v>
      </c>
      <c r="G18" s="115">
        <f t="shared" si="1"/>
        <v>4703</v>
      </c>
      <c r="H18" s="153">
        <f t="shared" si="2"/>
        <v>-0.29196364011982234</v>
      </c>
      <c r="I18" s="30">
        <f t="shared" si="3"/>
        <v>0.52220741727737074</v>
      </c>
      <c r="J18" s="28">
        <f>E18/'2023  '!E$4</f>
        <v>2.2213256334723585E-3</v>
      </c>
    </row>
    <row r="19" spans="2:10" x14ac:dyDescent="0.2">
      <c r="B19" s="32" t="s">
        <v>288</v>
      </c>
      <c r="C19" s="16">
        <v>19291</v>
      </c>
      <c r="D19" s="16">
        <v>7689</v>
      </c>
      <c r="E19" s="17">
        <v>12032</v>
      </c>
      <c r="F19" s="17">
        <f t="shared" si="0"/>
        <v>-7259</v>
      </c>
      <c r="G19" s="115">
        <f t="shared" si="1"/>
        <v>4343</v>
      </c>
      <c r="H19" s="153">
        <f t="shared" si="2"/>
        <v>-0.37628946140687369</v>
      </c>
      <c r="I19" s="30">
        <f t="shared" si="3"/>
        <v>0.56483287813759908</v>
      </c>
      <c r="J19" s="28">
        <f>E19/'2023  '!E$4</f>
        <v>1.9495944286191129E-3</v>
      </c>
    </row>
    <row r="20" spans="2:10" x14ac:dyDescent="0.2">
      <c r="B20" s="32" t="s">
        <v>289</v>
      </c>
      <c r="C20" s="16">
        <v>1895</v>
      </c>
      <c r="D20" s="16">
        <v>1341</v>
      </c>
      <c r="E20" s="17">
        <v>2983</v>
      </c>
      <c r="F20" s="17">
        <f t="shared" si="0"/>
        <v>1088</v>
      </c>
      <c r="G20" s="115">
        <f t="shared" si="1"/>
        <v>1642</v>
      </c>
      <c r="H20" s="153">
        <f t="shared" si="2"/>
        <v>0.57414248021108172</v>
      </c>
      <c r="I20" s="30">
        <f t="shared" si="3"/>
        <v>1.2244593586875467</v>
      </c>
      <c r="J20" s="28">
        <f>E20/'2023  '!E$4</f>
        <v>4.8334775436924981E-4</v>
      </c>
    </row>
    <row r="21" spans="2:10" x14ac:dyDescent="0.2">
      <c r="B21" s="32" t="s">
        <v>290</v>
      </c>
      <c r="C21" s="16">
        <v>46677</v>
      </c>
      <c r="D21" s="16">
        <v>1159</v>
      </c>
      <c r="E21" s="17">
        <v>1061</v>
      </c>
      <c r="F21" s="17">
        <f t="shared" si="0"/>
        <v>-45616</v>
      </c>
      <c r="G21" s="115">
        <f t="shared" si="1"/>
        <v>-98</v>
      </c>
      <c r="H21" s="153">
        <f t="shared" si="2"/>
        <v>-0.97726931893652125</v>
      </c>
      <c r="I21" s="30">
        <f t="shared" si="3"/>
        <v>-8.4555651423641076E-2</v>
      </c>
      <c r="J21" s="28">
        <f>E21/'2023  '!E$4</f>
        <v>1.7191819221782568E-4</v>
      </c>
    </row>
    <row r="22" spans="2:10" x14ac:dyDescent="0.2">
      <c r="B22" s="32" t="s">
        <v>291</v>
      </c>
      <c r="C22" s="16">
        <v>573</v>
      </c>
      <c r="D22" s="16">
        <v>1024</v>
      </c>
      <c r="E22" s="17">
        <v>305</v>
      </c>
      <c r="F22" s="17">
        <f t="shared" si="0"/>
        <v>-268</v>
      </c>
      <c r="G22" s="115">
        <f t="shared" si="1"/>
        <v>-719</v>
      </c>
      <c r="H22" s="153">
        <f t="shared" si="2"/>
        <v>-0.46771378708551481</v>
      </c>
      <c r="I22" s="30">
        <f t="shared" si="3"/>
        <v>-0.7021484375</v>
      </c>
      <c r="J22" s="28">
        <f>E22/'2023  '!E$4</f>
        <v>4.9420403983446594E-5</v>
      </c>
    </row>
    <row r="23" spans="2:10" x14ac:dyDescent="0.2">
      <c r="B23" s="32" t="s">
        <v>292</v>
      </c>
      <c r="C23" s="16">
        <v>133</v>
      </c>
      <c r="D23" s="16">
        <v>84</v>
      </c>
      <c r="E23" s="17">
        <v>63</v>
      </c>
      <c r="F23" s="17">
        <f t="shared" si="0"/>
        <v>-70</v>
      </c>
      <c r="G23" s="115">
        <f t="shared" si="1"/>
        <v>-21</v>
      </c>
      <c r="H23" s="153">
        <f t="shared" si="2"/>
        <v>-0.52631578947368429</v>
      </c>
      <c r="I23" s="30">
        <f t="shared" si="3"/>
        <v>-0.25</v>
      </c>
      <c r="J23" s="28">
        <f>E23/'2023  '!E$4</f>
        <v>1.0208149019531593E-5</v>
      </c>
    </row>
    <row r="24" spans="2:10" x14ac:dyDescent="0.2">
      <c r="B24" s="32" t="s">
        <v>293</v>
      </c>
      <c r="C24" s="16">
        <v>69403</v>
      </c>
      <c r="D24" s="16"/>
      <c r="E24" s="17"/>
      <c r="F24" s="17">
        <f t="shared" si="0"/>
        <v>-69403</v>
      </c>
      <c r="G24" s="115">
        <f t="shared" si="1"/>
        <v>0</v>
      </c>
      <c r="H24" s="153">
        <f t="shared" si="2"/>
        <v>-1</v>
      </c>
      <c r="I24" s="30"/>
      <c r="J24" s="28">
        <f>E24/'2023  '!E$4</f>
        <v>0</v>
      </c>
    </row>
    <row r="25" spans="2:10" ht="13.5" thickBot="1" x14ac:dyDescent="0.25">
      <c r="B25" s="33" t="s">
        <v>294</v>
      </c>
      <c r="C25" s="76">
        <v>317</v>
      </c>
      <c r="D25" s="76"/>
      <c r="E25" s="19"/>
      <c r="F25" s="19">
        <f t="shared" si="0"/>
        <v>-317</v>
      </c>
      <c r="G25" s="116">
        <f t="shared" si="1"/>
        <v>0</v>
      </c>
      <c r="H25" s="154">
        <f t="shared" si="2"/>
        <v>-1</v>
      </c>
      <c r="I25" s="31"/>
      <c r="J25" s="29">
        <f>E25/'2023  '!E$4</f>
        <v>0</v>
      </c>
    </row>
    <row r="26" spans="2:10" x14ac:dyDescent="0.2">
      <c r="B26" s="41"/>
      <c r="C26" s="41"/>
      <c r="D26" s="41"/>
    </row>
    <row r="27" spans="2:10" x14ac:dyDescent="0.2">
      <c r="B27" s="41"/>
      <c r="C27" s="41"/>
      <c r="D27" s="41"/>
    </row>
    <row r="29" spans="2:10" x14ac:dyDescent="0.2">
      <c r="B29" s="38" t="s">
        <v>210</v>
      </c>
    </row>
    <row r="30" spans="2:10" x14ac:dyDescent="0.2">
      <c r="B30" s="171"/>
      <c r="C30" s="171"/>
      <c r="D30" s="171"/>
      <c r="E30" s="171"/>
      <c r="F30" s="171"/>
      <c r="G30" s="171"/>
      <c r="H30" s="171"/>
      <c r="I30" s="171"/>
      <c r="J30" s="171"/>
    </row>
  </sheetData>
  <mergeCells count="2">
    <mergeCell ref="B30:J30"/>
    <mergeCell ref="B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K2"/>
    </sheetView>
  </sheetViews>
  <sheetFormatPr defaultRowHeight="12.75" x14ac:dyDescent="0.2"/>
  <cols>
    <col min="1" max="1" width="2.85546875" customWidth="1"/>
    <col min="2" max="2" width="19.140625" customWidth="1"/>
    <col min="3" max="3" width="18.5703125" customWidth="1"/>
    <col min="4" max="6" width="16.42578125" customWidth="1"/>
    <col min="7" max="11" width="15.140625" customWidth="1"/>
  </cols>
  <sheetData>
    <row r="1" spans="2:11" ht="21.75" customHeight="1" thickBot="1" x14ac:dyDescent="0.25"/>
    <row r="2" spans="2:11" ht="24.75" customHeight="1" thickBot="1" x14ac:dyDescent="0.25">
      <c r="B2" s="172" t="s">
        <v>252</v>
      </c>
      <c r="C2" s="173"/>
      <c r="D2" s="173"/>
      <c r="E2" s="173"/>
      <c r="F2" s="173"/>
      <c r="G2" s="173"/>
      <c r="H2" s="173"/>
      <c r="I2" s="173"/>
      <c r="J2" s="173"/>
      <c r="K2" s="174"/>
    </row>
    <row r="3" spans="2:11" ht="13.5" thickBot="1" x14ac:dyDescent="0.25"/>
    <row r="4" spans="2:11" ht="33" customHeight="1" thickBot="1" x14ac:dyDescent="0.25">
      <c r="B4" s="175" t="s">
        <v>260</v>
      </c>
      <c r="C4" s="176"/>
      <c r="D4" s="109">
        <v>2019</v>
      </c>
      <c r="E4" s="109">
        <v>2022</v>
      </c>
      <c r="F4" s="109">
        <v>2023</v>
      </c>
      <c r="G4" s="109" t="s">
        <v>269</v>
      </c>
      <c r="H4" s="109" t="s">
        <v>270</v>
      </c>
      <c r="I4" s="109" t="s">
        <v>271</v>
      </c>
      <c r="J4" s="109" t="s">
        <v>272</v>
      </c>
      <c r="K4" s="110" t="s">
        <v>224</v>
      </c>
    </row>
    <row r="5" spans="2:11" x14ac:dyDescent="0.2">
      <c r="B5" s="177" t="s">
        <v>261</v>
      </c>
      <c r="C5" s="86" t="s">
        <v>262</v>
      </c>
      <c r="D5" s="16">
        <v>1984120</v>
      </c>
      <c r="E5" s="16">
        <v>1201138</v>
      </c>
      <c r="F5" s="17">
        <v>1548999</v>
      </c>
      <c r="G5" s="17">
        <f>F5-D5</f>
        <v>-435121</v>
      </c>
      <c r="H5" s="115">
        <f>F5-E5</f>
        <v>347861</v>
      </c>
      <c r="I5" s="153">
        <f>F5/D5-1</f>
        <v>-0.21930175594218093</v>
      </c>
      <c r="J5" s="30">
        <f>F5/E5-1</f>
        <v>0.28960952030491094</v>
      </c>
      <c r="K5" s="82">
        <f>F5/'2023  '!E4</f>
        <v>0.25099067655722884</v>
      </c>
    </row>
    <row r="6" spans="2:11" x14ac:dyDescent="0.2">
      <c r="B6" s="178"/>
      <c r="C6" s="17" t="s">
        <v>263</v>
      </c>
      <c r="D6" s="16">
        <v>3695443</v>
      </c>
      <c r="E6" s="16">
        <v>2316023</v>
      </c>
      <c r="F6" s="17">
        <v>3020686</v>
      </c>
      <c r="G6" s="17">
        <f t="shared" ref="G6:G10" si="0">F6-D6</f>
        <v>-674757</v>
      </c>
      <c r="H6" s="115">
        <f t="shared" ref="H6:H10" si="1">F6-E6</f>
        <v>704663</v>
      </c>
      <c r="I6" s="153">
        <f t="shared" ref="I6:I10" si="2">F6/D6-1</f>
        <v>-0.18259164056920918</v>
      </c>
      <c r="J6" s="30">
        <f t="shared" ref="J6:J10" si="3">F6/E6-1</f>
        <v>0.30425561404182955</v>
      </c>
      <c r="K6" s="82">
        <f>F6/'2023  '!E$4</f>
        <v>0.48945417189226675</v>
      </c>
    </row>
    <row r="7" spans="2:11" x14ac:dyDescent="0.2">
      <c r="B7" s="178"/>
      <c r="C7" s="17" t="s">
        <v>264</v>
      </c>
      <c r="D7" s="16">
        <v>1901353</v>
      </c>
      <c r="E7" s="16">
        <v>1106003</v>
      </c>
      <c r="F7" s="17">
        <v>1484049</v>
      </c>
      <c r="G7" s="17">
        <f t="shared" si="0"/>
        <v>-417304</v>
      </c>
      <c r="H7" s="115">
        <f t="shared" si="1"/>
        <v>378046</v>
      </c>
      <c r="I7" s="153">
        <f t="shared" si="2"/>
        <v>-0.21947739320368176</v>
      </c>
      <c r="J7" s="30">
        <f t="shared" si="3"/>
        <v>0.34181281605926928</v>
      </c>
      <c r="K7" s="82">
        <f>F7/'2023  '!E$4</f>
        <v>0.24046656102042602</v>
      </c>
    </row>
    <row r="8" spans="2:11" x14ac:dyDescent="0.2">
      <c r="B8" s="179"/>
      <c r="C8" s="17" t="s">
        <v>265</v>
      </c>
      <c r="D8" s="16">
        <v>144858</v>
      </c>
      <c r="E8" s="16">
        <v>80781</v>
      </c>
      <c r="F8" s="17">
        <v>117806</v>
      </c>
      <c r="G8" s="17">
        <f t="shared" si="0"/>
        <v>-27052</v>
      </c>
      <c r="H8" s="115">
        <f t="shared" si="1"/>
        <v>37025</v>
      </c>
      <c r="I8" s="153">
        <f t="shared" si="2"/>
        <v>-0.18674840188322361</v>
      </c>
      <c r="J8" s="30">
        <f t="shared" si="3"/>
        <v>0.4583379755140442</v>
      </c>
      <c r="K8" s="82">
        <f>F8/'2023  '!E$4</f>
        <v>1.9088590530078393E-2</v>
      </c>
    </row>
    <row r="9" spans="2:11" x14ac:dyDescent="0.2">
      <c r="B9" s="180" t="s">
        <v>266</v>
      </c>
      <c r="C9" s="17" t="s">
        <v>267</v>
      </c>
      <c r="D9" s="16">
        <v>5002270</v>
      </c>
      <c r="E9" s="16">
        <v>3038051</v>
      </c>
      <c r="F9" s="17">
        <v>3911413</v>
      </c>
      <c r="G9" s="17">
        <f t="shared" si="0"/>
        <v>-1090857</v>
      </c>
      <c r="H9" s="115">
        <f t="shared" si="1"/>
        <v>873362</v>
      </c>
      <c r="I9" s="153">
        <f t="shared" si="2"/>
        <v>-0.21807239513260979</v>
      </c>
      <c r="J9" s="30">
        <f t="shared" si="3"/>
        <v>0.28747443673592055</v>
      </c>
      <c r="K9" s="82">
        <f>F9/'2023  '!E$4</f>
        <v>0.63378232985608129</v>
      </c>
    </row>
    <row r="10" spans="2:11" ht="13.5" thickBot="1" x14ac:dyDescent="0.25">
      <c r="B10" s="181"/>
      <c r="C10" s="19" t="s">
        <v>268</v>
      </c>
      <c r="D10" s="76">
        <v>2723504</v>
      </c>
      <c r="E10" s="76">
        <v>1665894</v>
      </c>
      <c r="F10" s="19">
        <v>2260127</v>
      </c>
      <c r="G10" s="19">
        <f t="shared" si="0"/>
        <v>-463377</v>
      </c>
      <c r="H10" s="116">
        <f t="shared" si="1"/>
        <v>594233</v>
      </c>
      <c r="I10" s="154">
        <f t="shared" si="2"/>
        <v>-0.17014001080960406</v>
      </c>
      <c r="J10" s="31">
        <f t="shared" si="3"/>
        <v>0.35670516851612399</v>
      </c>
      <c r="K10" s="83">
        <f>F10/'2023  '!E$4</f>
        <v>0.36621767014391871</v>
      </c>
    </row>
    <row r="14" spans="2:11" x14ac:dyDescent="0.2">
      <c r="B14" s="38" t="s">
        <v>210</v>
      </c>
    </row>
  </sheetData>
  <mergeCells count="4">
    <mergeCell ref="B4:C4"/>
    <mergeCell ref="B5:B8"/>
    <mergeCell ref="B9:B10"/>
    <mergeCell ref="B2:K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64" t="s">
        <v>241</v>
      </c>
      <c r="C2" s="64" t="s">
        <v>242</v>
      </c>
    </row>
    <row r="3" spans="2:3" ht="66" customHeight="1" x14ac:dyDescent="0.2">
      <c r="B3" s="65" t="s">
        <v>253</v>
      </c>
      <c r="C3" s="66" t="s">
        <v>248</v>
      </c>
    </row>
    <row r="4" spans="2:3" ht="74.25" customHeight="1" x14ac:dyDescent="0.2">
      <c r="B4" s="65" t="s">
        <v>256</v>
      </c>
      <c r="C4" s="66" t="s">
        <v>247</v>
      </c>
    </row>
    <row r="5" spans="2:3" ht="20.25" customHeight="1" x14ac:dyDescent="0.2">
      <c r="B5" s="67" t="s">
        <v>243</v>
      </c>
      <c r="C5" s="71" t="s">
        <v>246</v>
      </c>
    </row>
    <row r="6" spans="2:3" ht="24.75" customHeight="1" x14ac:dyDescent="0.2">
      <c r="B6" s="67" t="s">
        <v>244</v>
      </c>
      <c r="C6" s="68" t="s">
        <v>249</v>
      </c>
    </row>
    <row r="7" spans="2:3" ht="56.25" customHeight="1" x14ac:dyDescent="0.2">
      <c r="B7" s="69" t="s">
        <v>245</v>
      </c>
      <c r="C7" s="70"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2023  </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2022-08-03T08:32:50Z</cp:lastPrinted>
  <dcterms:created xsi:type="dcterms:W3CDTF">2012-06-01T06:45:51Z</dcterms:created>
  <dcterms:modified xsi:type="dcterms:W3CDTF">2024-05-23T08:32:01Z</dcterms:modified>
</cp:coreProperties>
</file>